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oceanaorg-my.sharepoint.com/personal/mreyna_oceana_org/Documents/expedición/2022/Consultores_Ciencia/Reportes finales/Peces/"/>
    </mc:Choice>
  </mc:AlternateContent>
  <xr:revisionPtr revIDLastSave="0" documentId="8_{68E0BD40-3198-1140-B62F-C64553C3D21D}" xr6:coauthVersionLast="47" xr6:coauthVersionMax="47" xr10:uidLastSave="{00000000-0000-0000-0000-000000000000}"/>
  <bookViews>
    <workbookView xWindow="0" yWindow="500" windowWidth="28800" windowHeight="12440" xr2:uid="{00000000-000D-0000-FFFF-FFFF00000000}"/>
  </bookViews>
  <sheets>
    <sheet name="alacranesfish" sheetId="1" r:id="rId1"/>
    <sheet name="Taxonomia" sheetId="8" r:id="rId2"/>
    <sheet name="Alpha" sheetId="4" r:id="rId3"/>
    <sheet name="Beta" sheetId="7" r:id="rId4"/>
    <sheet name="Tallas" sheetId="9" r:id="rId5"/>
    <sheet name="biomasas" sheetId="10" r:id="rId6"/>
    <sheet name="alacranesdives" sheetId="2" r:id="rId7"/>
  </sheets>
  <definedNames>
    <definedName name="_xlnm._FilterDatabase" localSheetId="0" hidden="1">alacranesfish!$A$1:$M$253</definedName>
    <definedName name="_xlnm._FilterDatabase" localSheetId="4" hidden="1">Tallas!$A$1:$C$3479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D7" i="4"/>
  <c r="D6" i="4"/>
  <c r="D5" i="4"/>
  <c r="D4" i="4"/>
  <c r="D3" i="4"/>
  <c r="D2" i="4"/>
  <c r="C3479" i="9" l="1"/>
  <c r="C3478" i="9"/>
  <c r="C3477" i="9"/>
  <c r="C3476" i="9"/>
  <c r="C3475" i="9"/>
  <c r="C3474" i="9"/>
  <c r="C3473" i="9"/>
  <c r="C3472" i="9"/>
  <c r="C3471" i="9"/>
  <c r="C3470" i="9"/>
  <c r="C3469" i="9"/>
  <c r="C3468" i="9"/>
  <c r="C3467" i="9"/>
  <c r="C3466" i="9"/>
  <c r="C3465" i="9"/>
  <c r="C3464" i="9"/>
  <c r="C3463" i="9"/>
  <c r="C3462" i="9"/>
  <c r="C3461" i="9"/>
  <c r="C3460" i="9"/>
  <c r="C3459" i="9"/>
  <c r="C3458" i="9"/>
  <c r="C3457" i="9"/>
  <c r="C3456" i="9"/>
  <c r="C3455" i="9"/>
  <c r="C3454" i="9"/>
  <c r="C3453" i="9"/>
  <c r="C3452" i="9"/>
  <c r="C3451" i="9"/>
  <c r="C3450" i="9"/>
  <c r="C3449" i="9"/>
  <c r="C3448" i="9"/>
  <c r="C3447" i="9"/>
  <c r="C3446" i="9"/>
  <c r="C3445" i="9"/>
  <c r="C3444" i="9"/>
  <c r="C3443" i="9"/>
  <c r="C3442" i="9"/>
  <c r="C3441" i="9"/>
  <c r="C3440" i="9"/>
  <c r="C3439" i="9"/>
  <c r="C3438" i="9"/>
  <c r="C3437" i="9"/>
  <c r="C3436" i="9"/>
  <c r="C3435" i="9"/>
  <c r="C3434" i="9"/>
  <c r="C3433" i="9"/>
  <c r="C3432" i="9"/>
  <c r="C3431" i="9"/>
  <c r="C3430" i="9"/>
  <c r="C3429" i="9"/>
  <c r="C3428" i="9"/>
  <c r="C3427" i="9"/>
  <c r="C3426" i="9"/>
  <c r="C3425" i="9"/>
  <c r="C3424" i="9"/>
  <c r="C3423" i="9"/>
  <c r="C3422" i="9"/>
  <c r="C3421" i="9"/>
  <c r="C3420" i="9"/>
  <c r="C3419" i="9"/>
  <c r="C3418" i="9"/>
  <c r="C3417" i="9"/>
  <c r="C3416" i="9"/>
  <c r="C3415" i="9"/>
  <c r="C3414" i="9"/>
  <c r="C3413" i="9"/>
  <c r="C3412" i="9"/>
  <c r="C3411" i="9"/>
  <c r="C3410" i="9"/>
  <c r="C3409" i="9"/>
  <c r="C3408" i="9"/>
  <c r="C3407" i="9"/>
  <c r="C3406" i="9"/>
  <c r="C3405" i="9"/>
  <c r="C3404" i="9"/>
  <c r="C3403" i="9"/>
  <c r="C3402" i="9"/>
  <c r="C3401" i="9"/>
  <c r="C3400" i="9"/>
  <c r="C3399" i="9"/>
  <c r="C3398" i="9"/>
  <c r="C3397" i="9"/>
  <c r="C3396" i="9"/>
  <c r="C3395" i="9"/>
  <c r="C3394" i="9"/>
  <c r="C3393" i="9"/>
  <c r="C3392" i="9"/>
  <c r="C3391" i="9"/>
  <c r="C3390" i="9"/>
  <c r="C3389" i="9"/>
  <c r="C3388" i="9"/>
  <c r="C3387" i="9"/>
  <c r="C3386" i="9"/>
  <c r="C3385" i="9"/>
  <c r="C3384" i="9"/>
  <c r="C3383" i="9"/>
  <c r="C3382" i="9"/>
  <c r="C3381" i="9"/>
  <c r="C3380" i="9"/>
  <c r="C3379" i="9"/>
  <c r="C3378" i="9"/>
  <c r="C3377" i="9"/>
  <c r="C3376" i="9"/>
  <c r="C3375" i="9"/>
  <c r="C3374" i="9"/>
  <c r="C3373" i="9"/>
  <c r="C3372" i="9"/>
  <c r="C3371" i="9"/>
  <c r="C3370" i="9"/>
  <c r="C3369" i="9"/>
  <c r="C3368" i="9"/>
  <c r="C3367" i="9"/>
  <c r="C3366" i="9"/>
  <c r="C3365" i="9"/>
  <c r="C3364" i="9"/>
  <c r="C3363" i="9"/>
  <c r="C3362" i="9"/>
  <c r="C3361" i="9"/>
  <c r="C3360" i="9"/>
  <c r="C3359" i="9"/>
  <c r="C3358" i="9"/>
  <c r="C3357" i="9"/>
  <c r="C3356" i="9"/>
  <c r="C3355" i="9"/>
  <c r="C3354" i="9"/>
  <c r="C3353" i="9"/>
  <c r="C3352" i="9"/>
  <c r="C3351" i="9"/>
  <c r="C3350" i="9"/>
  <c r="C3349" i="9"/>
  <c r="C3348" i="9"/>
  <c r="C3347" i="9"/>
  <c r="C3346" i="9"/>
  <c r="C3345" i="9"/>
  <c r="C3344" i="9"/>
  <c r="C3343" i="9"/>
  <c r="C3342" i="9"/>
  <c r="C3341" i="9"/>
  <c r="C3340" i="9"/>
  <c r="C3339" i="9"/>
  <c r="C3338" i="9"/>
  <c r="C3337" i="9"/>
  <c r="C3336" i="9"/>
  <c r="C3335" i="9"/>
  <c r="C3334" i="9"/>
  <c r="C3333" i="9"/>
  <c r="C3332" i="9"/>
  <c r="C3331" i="9"/>
  <c r="C3330" i="9"/>
  <c r="C3329" i="9"/>
  <c r="C3328" i="9"/>
  <c r="C3327" i="9"/>
  <c r="C3326" i="9"/>
  <c r="C3325" i="9"/>
  <c r="C3324" i="9"/>
  <c r="C3323" i="9"/>
  <c r="C3322" i="9"/>
  <c r="C3321" i="9"/>
  <c r="C3320" i="9"/>
  <c r="C3319" i="9"/>
  <c r="C3318" i="9"/>
  <c r="C3317" i="9"/>
  <c r="C3316" i="9"/>
  <c r="C3315" i="9"/>
  <c r="C3314" i="9"/>
  <c r="C3313" i="9"/>
  <c r="C3312" i="9"/>
  <c r="C3311" i="9"/>
  <c r="C3310" i="9"/>
  <c r="C3309" i="9"/>
  <c r="C3308" i="9"/>
  <c r="C3307" i="9"/>
  <c r="C3306" i="9"/>
  <c r="C3305" i="9"/>
  <c r="C3304" i="9"/>
  <c r="C3303" i="9"/>
  <c r="C3302" i="9"/>
  <c r="C3301" i="9"/>
  <c r="C3300" i="9"/>
  <c r="C3299" i="9"/>
  <c r="C3298" i="9"/>
  <c r="C3297" i="9"/>
  <c r="C3296" i="9"/>
  <c r="C3295" i="9"/>
  <c r="C3294" i="9"/>
  <c r="C3293" i="9"/>
  <c r="C3292" i="9"/>
  <c r="C3291" i="9"/>
  <c r="C3290" i="9"/>
  <c r="C3289" i="9"/>
  <c r="C3288" i="9"/>
  <c r="C3287" i="9"/>
  <c r="C3286" i="9"/>
  <c r="C3285" i="9"/>
  <c r="C3284" i="9"/>
  <c r="C3283" i="9"/>
  <c r="C3282" i="9"/>
  <c r="C3281" i="9"/>
  <c r="C3280" i="9"/>
  <c r="C3279" i="9"/>
  <c r="C3278" i="9"/>
  <c r="C3277" i="9"/>
  <c r="C3276" i="9"/>
  <c r="C3275" i="9"/>
  <c r="C3274" i="9"/>
  <c r="C3273" i="9"/>
  <c r="C3272" i="9"/>
  <c r="C3271" i="9"/>
  <c r="C3270" i="9"/>
  <c r="C3269" i="9"/>
  <c r="C3268" i="9"/>
  <c r="C3267" i="9"/>
  <c r="C3266" i="9"/>
  <c r="C3265" i="9"/>
  <c r="C3264" i="9"/>
  <c r="C3263" i="9"/>
  <c r="C3262" i="9"/>
  <c r="C3261" i="9"/>
  <c r="C3260" i="9"/>
  <c r="C3259" i="9"/>
  <c r="C3258" i="9"/>
  <c r="C3257" i="9"/>
  <c r="C3256" i="9"/>
  <c r="C3255" i="9"/>
  <c r="C3254" i="9"/>
  <c r="C3253" i="9"/>
  <c r="C3252" i="9"/>
  <c r="C3251" i="9"/>
  <c r="C3250" i="9"/>
  <c r="C3249" i="9"/>
  <c r="C3248" i="9"/>
  <c r="C3247" i="9"/>
  <c r="C3246" i="9"/>
  <c r="C3245" i="9"/>
  <c r="C3244" i="9"/>
  <c r="C3243" i="9"/>
  <c r="C3242" i="9"/>
  <c r="C3241" i="9"/>
  <c r="C3240" i="9"/>
  <c r="C3239" i="9"/>
  <c r="C3238" i="9"/>
  <c r="C3237" i="9"/>
  <c r="C3236" i="9"/>
  <c r="C3235" i="9"/>
  <c r="C3234" i="9"/>
  <c r="C3233" i="9"/>
  <c r="C3232" i="9"/>
  <c r="C3231" i="9"/>
  <c r="C3230" i="9"/>
  <c r="C3229" i="9"/>
  <c r="C3228" i="9"/>
  <c r="C3227" i="9"/>
  <c r="C3226" i="9"/>
  <c r="C3225" i="9"/>
  <c r="C3224" i="9"/>
  <c r="C3223" i="9"/>
  <c r="C3222" i="9"/>
  <c r="C3221" i="9"/>
  <c r="C3220" i="9"/>
  <c r="C3219" i="9"/>
  <c r="C3218" i="9"/>
  <c r="C3217" i="9"/>
  <c r="C3216" i="9"/>
  <c r="C3215" i="9"/>
  <c r="C3214" i="9"/>
  <c r="C3213" i="9"/>
  <c r="C3212" i="9"/>
  <c r="C3211" i="9"/>
  <c r="C3210" i="9"/>
  <c r="C3209" i="9"/>
  <c r="C3208" i="9"/>
  <c r="C3207" i="9"/>
  <c r="C3206" i="9"/>
  <c r="C3205" i="9"/>
  <c r="C3204" i="9"/>
  <c r="C3203" i="9"/>
  <c r="C3202" i="9"/>
  <c r="C3201" i="9"/>
  <c r="C3200" i="9"/>
  <c r="C3199" i="9"/>
  <c r="C3198" i="9"/>
  <c r="C3197" i="9"/>
  <c r="C3196" i="9"/>
  <c r="C3195" i="9"/>
  <c r="C3194" i="9"/>
  <c r="C3193" i="9"/>
  <c r="C3192" i="9"/>
  <c r="C3191" i="9"/>
  <c r="C3190" i="9"/>
  <c r="C3189" i="9"/>
  <c r="C3188" i="9"/>
  <c r="C3187" i="9"/>
  <c r="C3186" i="9"/>
  <c r="C3185" i="9"/>
  <c r="C3184" i="9"/>
  <c r="C3183" i="9"/>
  <c r="C3182" i="9"/>
  <c r="C3181" i="9"/>
  <c r="C3180" i="9"/>
  <c r="C3179" i="9"/>
  <c r="C3178" i="9"/>
  <c r="C3177" i="9"/>
  <c r="C3176" i="9"/>
  <c r="C3175" i="9"/>
  <c r="C3174" i="9"/>
  <c r="C3173" i="9"/>
  <c r="C3172" i="9"/>
  <c r="C3171" i="9"/>
  <c r="C3170" i="9"/>
  <c r="C3169" i="9"/>
  <c r="C3168" i="9"/>
  <c r="C3167" i="9"/>
  <c r="C3166" i="9"/>
  <c r="C3165" i="9"/>
  <c r="C3164" i="9"/>
  <c r="C3163" i="9"/>
  <c r="C3162" i="9"/>
  <c r="C3161" i="9"/>
  <c r="C3160" i="9"/>
  <c r="C3159" i="9"/>
  <c r="C3158" i="9"/>
  <c r="C3157" i="9"/>
  <c r="C3156" i="9"/>
  <c r="C3155" i="9"/>
  <c r="C3154" i="9"/>
  <c r="C3153" i="9"/>
  <c r="C3152" i="9"/>
  <c r="C3151" i="9"/>
  <c r="C3150" i="9"/>
  <c r="C3149" i="9"/>
  <c r="C3148" i="9"/>
  <c r="C3147" i="9"/>
  <c r="C3146" i="9"/>
  <c r="C3145" i="9"/>
  <c r="C3144" i="9"/>
  <c r="C3143" i="9"/>
  <c r="C3142" i="9"/>
  <c r="C3141" i="9"/>
  <c r="C3140" i="9"/>
  <c r="C3139" i="9"/>
  <c r="C3138" i="9"/>
  <c r="C3137" i="9"/>
  <c r="C3136" i="9"/>
  <c r="C3135" i="9"/>
  <c r="C3134" i="9"/>
  <c r="C3133" i="9"/>
  <c r="C3132" i="9"/>
  <c r="C3131" i="9"/>
  <c r="C3130" i="9"/>
  <c r="C3129" i="9"/>
  <c r="C3128" i="9"/>
  <c r="C3127" i="9"/>
  <c r="C3126" i="9"/>
  <c r="C3125" i="9"/>
  <c r="C3124" i="9"/>
  <c r="C3123" i="9"/>
  <c r="C3122" i="9"/>
  <c r="C3121" i="9"/>
  <c r="C3120" i="9"/>
  <c r="C3119" i="9"/>
  <c r="C3118" i="9"/>
  <c r="C3117" i="9"/>
  <c r="C3116" i="9"/>
  <c r="C3115" i="9"/>
  <c r="C3114" i="9"/>
  <c r="C3113" i="9"/>
  <c r="C3112" i="9"/>
  <c r="C3111" i="9"/>
  <c r="C3110" i="9"/>
  <c r="C3109" i="9"/>
  <c r="C3108" i="9"/>
  <c r="C3107" i="9"/>
  <c r="C3106" i="9"/>
  <c r="C3105" i="9"/>
  <c r="C3104" i="9"/>
  <c r="C3103" i="9"/>
  <c r="C3102" i="9"/>
  <c r="C3101" i="9"/>
  <c r="C3100" i="9"/>
  <c r="C3099" i="9"/>
  <c r="C3098" i="9"/>
  <c r="C3097" i="9"/>
  <c r="C3096" i="9"/>
  <c r="C3095" i="9"/>
  <c r="C3094" i="9"/>
  <c r="C3093" i="9"/>
  <c r="C3092" i="9"/>
  <c r="C3091" i="9"/>
  <c r="C3090" i="9"/>
  <c r="C3089" i="9"/>
  <c r="C3088" i="9"/>
  <c r="C3087" i="9"/>
  <c r="C3086" i="9"/>
  <c r="C3085" i="9"/>
  <c r="C3084" i="9"/>
  <c r="C3083" i="9"/>
  <c r="C3082" i="9"/>
  <c r="C3081" i="9"/>
  <c r="C3080" i="9"/>
  <c r="C3079" i="9"/>
  <c r="C3078" i="9"/>
  <c r="C3077" i="9"/>
  <c r="C3076" i="9"/>
  <c r="C3075" i="9"/>
  <c r="C3074" i="9"/>
  <c r="C3073" i="9"/>
  <c r="C3072" i="9"/>
  <c r="C3071" i="9"/>
  <c r="C3070" i="9"/>
  <c r="C3069" i="9"/>
  <c r="C3068" i="9"/>
  <c r="C3067" i="9"/>
  <c r="C3066" i="9"/>
  <c r="C3065" i="9"/>
  <c r="C3064" i="9"/>
  <c r="C3063" i="9"/>
  <c r="C3062" i="9"/>
  <c r="C3061" i="9"/>
  <c r="C3060" i="9"/>
  <c r="C3059" i="9"/>
  <c r="C3058" i="9"/>
  <c r="C3057" i="9"/>
  <c r="C3056" i="9"/>
  <c r="C3055" i="9"/>
  <c r="C3054" i="9"/>
  <c r="C3053" i="9"/>
  <c r="C3052" i="9"/>
  <c r="C3051" i="9"/>
  <c r="C3050" i="9"/>
  <c r="C3049" i="9"/>
  <c r="C3048" i="9"/>
  <c r="C3047" i="9"/>
  <c r="C3046" i="9"/>
  <c r="C3045" i="9"/>
  <c r="C3044" i="9"/>
  <c r="C3043" i="9"/>
  <c r="C3042" i="9"/>
  <c r="C3041" i="9"/>
  <c r="C3040" i="9"/>
  <c r="C3039" i="9"/>
  <c r="C3038" i="9"/>
  <c r="C3037" i="9"/>
  <c r="C3036" i="9"/>
  <c r="C3035" i="9"/>
  <c r="C3034" i="9"/>
  <c r="C3033" i="9"/>
  <c r="C3032" i="9"/>
  <c r="C3031" i="9"/>
  <c r="C3030" i="9"/>
  <c r="C3029" i="9"/>
  <c r="C3028" i="9"/>
  <c r="C3027" i="9"/>
  <c r="C3026" i="9"/>
  <c r="C3025" i="9"/>
  <c r="C3024" i="9"/>
  <c r="C3023" i="9"/>
  <c r="C3022" i="9"/>
  <c r="C3021" i="9"/>
  <c r="C3020" i="9"/>
  <c r="C3019" i="9"/>
  <c r="C3018" i="9"/>
  <c r="C3017" i="9"/>
  <c r="C3016" i="9"/>
  <c r="C3015" i="9"/>
  <c r="C3014" i="9"/>
  <c r="C3013" i="9"/>
  <c r="C3012" i="9"/>
  <c r="C3011" i="9"/>
  <c r="C3010" i="9"/>
  <c r="C3009" i="9"/>
  <c r="C3008" i="9"/>
  <c r="C3007" i="9"/>
  <c r="C3006" i="9"/>
  <c r="C3005" i="9"/>
  <c r="C3004" i="9"/>
  <c r="C3003" i="9"/>
  <c r="C3002" i="9"/>
  <c r="C3001" i="9"/>
  <c r="C3000" i="9"/>
  <c r="C2999" i="9"/>
  <c r="C2998" i="9"/>
  <c r="C2997" i="9"/>
  <c r="C2996" i="9"/>
  <c r="C2995" i="9"/>
  <c r="C2994" i="9"/>
  <c r="C2993" i="9"/>
  <c r="C2992" i="9"/>
  <c r="C2991" i="9"/>
  <c r="C2990" i="9"/>
  <c r="C2989" i="9"/>
  <c r="C2988" i="9"/>
  <c r="C2987" i="9"/>
  <c r="C2986" i="9"/>
  <c r="C2985" i="9"/>
  <c r="C2984" i="9"/>
  <c r="C2983" i="9"/>
  <c r="C2982" i="9"/>
  <c r="C2981" i="9"/>
  <c r="C2980" i="9"/>
  <c r="C2979" i="9"/>
  <c r="C2978" i="9"/>
  <c r="C2977" i="9"/>
  <c r="C2976" i="9"/>
  <c r="C2975" i="9"/>
  <c r="C2974" i="9"/>
  <c r="C2973" i="9"/>
  <c r="C2972" i="9"/>
  <c r="C2971" i="9"/>
  <c r="C2970" i="9"/>
  <c r="C2969" i="9"/>
  <c r="C2968" i="9"/>
  <c r="C2967" i="9"/>
  <c r="C2966" i="9"/>
  <c r="C2965" i="9"/>
  <c r="C2964" i="9"/>
  <c r="C2963" i="9"/>
  <c r="C2962" i="9"/>
  <c r="C2961" i="9"/>
  <c r="C2960" i="9"/>
  <c r="C2959" i="9"/>
  <c r="C2958" i="9"/>
  <c r="C2957" i="9"/>
  <c r="C2956" i="9"/>
  <c r="C2955" i="9"/>
  <c r="C2954" i="9"/>
  <c r="C2953" i="9"/>
  <c r="C2952" i="9"/>
  <c r="C2951" i="9"/>
  <c r="C2950" i="9"/>
  <c r="C2949" i="9"/>
  <c r="C2948" i="9"/>
  <c r="C2947" i="9"/>
  <c r="C2946" i="9"/>
  <c r="C2945" i="9"/>
  <c r="C2944" i="9"/>
  <c r="C2943" i="9"/>
  <c r="C2942" i="9"/>
  <c r="C2941" i="9"/>
  <c r="C2940" i="9"/>
  <c r="C2939" i="9"/>
  <c r="C2938" i="9"/>
  <c r="C2937" i="9"/>
  <c r="C2936" i="9"/>
  <c r="C2935" i="9"/>
  <c r="C2934" i="9"/>
  <c r="C2933" i="9"/>
  <c r="C2932" i="9"/>
  <c r="C2931" i="9"/>
  <c r="C2930" i="9"/>
  <c r="C2929" i="9"/>
  <c r="C2928" i="9"/>
  <c r="C2927" i="9"/>
  <c r="C2926" i="9"/>
  <c r="C2925" i="9"/>
  <c r="C2924" i="9"/>
  <c r="C2923" i="9"/>
  <c r="C2922" i="9"/>
  <c r="C2921" i="9"/>
  <c r="C2920" i="9"/>
  <c r="C2919" i="9"/>
  <c r="C2918" i="9"/>
  <c r="C2917" i="9"/>
  <c r="C2916" i="9"/>
  <c r="C2915" i="9"/>
  <c r="C2914" i="9"/>
  <c r="C2913" i="9"/>
  <c r="C2912" i="9"/>
  <c r="C2911" i="9"/>
  <c r="C2910" i="9"/>
  <c r="C2909" i="9"/>
  <c r="C2908" i="9"/>
  <c r="C2907" i="9"/>
  <c r="C2906" i="9"/>
  <c r="C2905" i="9"/>
  <c r="C2904" i="9"/>
  <c r="C2903" i="9"/>
  <c r="C2902" i="9"/>
  <c r="C2901" i="9"/>
  <c r="C2900" i="9"/>
  <c r="C2899" i="9"/>
  <c r="C2898" i="9"/>
  <c r="C2897" i="9"/>
  <c r="C2896" i="9"/>
  <c r="C2895" i="9"/>
  <c r="C2894" i="9"/>
  <c r="C2893" i="9"/>
  <c r="C2892" i="9"/>
  <c r="C2891" i="9"/>
  <c r="C2890" i="9"/>
  <c r="C2889" i="9"/>
  <c r="C2888" i="9"/>
  <c r="C2887" i="9"/>
  <c r="C2886" i="9"/>
  <c r="C2885" i="9"/>
  <c r="C2884" i="9"/>
  <c r="C2883" i="9"/>
  <c r="C2882" i="9"/>
  <c r="C2881" i="9"/>
  <c r="C2880" i="9"/>
  <c r="C2879" i="9"/>
  <c r="C2878" i="9"/>
  <c r="C2877" i="9"/>
  <c r="C2876" i="9"/>
  <c r="C2875" i="9"/>
  <c r="C2874" i="9"/>
  <c r="C2873" i="9"/>
  <c r="C2872" i="9"/>
  <c r="C2871" i="9"/>
  <c r="C2870" i="9"/>
  <c r="C2869" i="9"/>
  <c r="C2868" i="9"/>
  <c r="C2867" i="9"/>
  <c r="C2866" i="9"/>
  <c r="C2865" i="9"/>
  <c r="C2864" i="9"/>
  <c r="C2863" i="9"/>
  <c r="C2862" i="9"/>
  <c r="C2861" i="9"/>
  <c r="C2860" i="9"/>
  <c r="C2859" i="9"/>
  <c r="C2858" i="9"/>
  <c r="C2857" i="9"/>
  <c r="C2856" i="9"/>
  <c r="C2855" i="9"/>
  <c r="C2854" i="9"/>
  <c r="C2853" i="9"/>
  <c r="C2852" i="9"/>
  <c r="C2851" i="9"/>
  <c r="C2850" i="9"/>
  <c r="C2849" i="9"/>
  <c r="C2848" i="9"/>
  <c r="C2847" i="9"/>
  <c r="C2846" i="9"/>
  <c r="C2845" i="9"/>
  <c r="C2844" i="9"/>
  <c r="C2843" i="9"/>
  <c r="C2842" i="9"/>
  <c r="C2841" i="9"/>
  <c r="C2840" i="9"/>
  <c r="C2839" i="9"/>
  <c r="C2838" i="9"/>
  <c r="C2837" i="9"/>
  <c r="C2836" i="9"/>
  <c r="C2835" i="9"/>
  <c r="C2834" i="9"/>
  <c r="C2833" i="9"/>
  <c r="C2832" i="9"/>
  <c r="C2831" i="9"/>
  <c r="C2830" i="9"/>
  <c r="C2829" i="9"/>
  <c r="C2828" i="9"/>
  <c r="C2827" i="9"/>
  <c r="C2826" i="9"/>
  <c r="C2825" i="9"/>
  <c r="C2824" i="9"/>
  <c r="C2823" i="9"/>
  <c r="C2822" i="9"/>
  <c r="C2821" i="9"/>
  <c r="C2820" i="9"/>
  <c r="C2819" i="9"/>
  <c r="C2818" i="9"/>
  <c r="C2817" i="9"/>
  <c r="C2816" i="9"/>
  <c r="C2815" i="9"/>
  <c r="C2814" i="9"/>
  <c r="C2813" i="9"/>
  <c r="C2812" i="9"/>
  <c r="C2811" i="9"/>
  <c r="C2810" i="9"/>
  <c r="C2809" i="9"/>
  <c r="C2808" i="9"/>
  <c r="C2807" i="9"/>
  <c r="C2806" i="9"/>
  <c r="C2805" i="9"/>
  <c r="C2804" i="9"/>
  <c r="C2803" i="9"/>
  <c r="C2802" i="9"/>
  <c r="C2801" i="9"/>
  <c r="C2800" i="9"/>
  <c r="C2799" i="9"/>
  <c r="C2798" i="9"/>
  <c r="C2797" i="9"/>
  <c r="C2796" i="9"/>
  <c r="C2795" i="9"/>
  <c r="C2794" i="9"/>
  <c r="C2793" i="9"/>
  <c r="C2792" i="9"/>
  <c r="C2791" i="9"/>
  <c r="C2790" i="9"/>
  <c r="C2789" i="9"/>
  <c r="C2788" i="9"/>
  <c r="C2787" i="9"/>
  <c r="C2786" i="9"/>
  <c r="C2785" i="9"/>
  <c r="C2784" i="9"/>
  <c r="C2783" i="9"/>
  <c r="C2782" i="9"/>
  <c r="C2781" i="9"/>
  <c r="C2780" i="9"/>
  <c r="C2779" i="9"/>
  <c r="C2778" i="9"/>
  <c r="C2777" i="9"/>
  <c r="C2776" i="9"/>
  <c r="C2775" i="9"/>
  <c r="C2774" i="9"/>
  <c r="C2773" i="9"/>
  <c r="C2772" i="9"/>
  <c r="C2771" i="9"/>
  <c r="C2770" i="9"/>
  <c r="C2769" i="9"/>
  <c r="C2768" i="9"/>
  <c r="C2767" i="9"/>
  <c r="C2766" i="9"/>
  <c r="C2765" i="9"/>
  <c r="C2764" i="9"/>
  <c r="C2763" i="9"/>
  <c r="C2762" i="9"/>
  <c r="C2761" i="9"/>
  <c r="C2760" i="9"/>
  <c r="C2759" i="9"/>
  <c r="C2758" i="9"/>
  <c r="C2757" i="9"/>
  <c r="C2756" i="9"/>
  <c r="C2755" i="9"/>
  <c r="C2754" i="9"/>
  <c r="C2753" i="9"/>
  <c r="C2752" i="9"/>
  <c r="C2751" i="9"/>
  <c r="C2750" i="9"/>
  <c r="C2749" i="9"/>
  <c r="C2748" i="9"/>
  <c r="C2747" i="9"/>
  <c r="C2746" i="9"/>
  <c r="C2745" i="9"/>
  <c r="C2744" i="9"/>
  <c r="C2743" i="9"/>
  <c r="C2742" i="9"/>
  <c r="C2741" i="9"/>
  <c r="C2740" i="9"/>
  <c r="C2739" i="9"/>
  <c r="C2738" i="9"/>
  <c r="C2737" i="9"/>
  <c r="C2736" i="9"/>
  <c r="C2735" i="9"/>
  <c r="C2734" i="9"/>
  <c r="C2733" i="9"/>
  <c r="C2732" i="9"/>
  <c r="C2731" i="9"/>
  <c r="C2730" i="9"/>
  <c r="C2729" i="9"/>
  <c r="C2728" i="9"/>
  <c r="C2727" i="9"/>
  <c r="C2726" i="9"/>
  <c r="C2725" i="9"/>
  <c r="C2724" i="9"/>
  <c r="C2723" i="9"/>
  <c r="C2722" i="9"/>
  <c r="C2721" i="9"/>
  <c r="C2720" i="9"/>
  <c r="C2719" i="9"/>
  <c r="C2718" i="9"/>
  <c r="C2717" i="9"/>
  <c r="C2716" i="9"/>
  <c r="C2715" i="9"/>
  <c r="C2714" i="9"/>
  <c r="C2713" i="9"/>
  <c r="C2712" i="9"/>
  <c r="C2711" i="9"/>
  <c r="C2710" i="9"/>
  <c r="C2709" i="9"/>
  <c r="C2708" i="9"/>
  <c r="C2707" i="9"/>
  <c r="C2706" i="9"/>
  <c r="C2705" i="9"/>
  <c r="C2704" i="9"/>
  <c r="C2703" i="9"/>
  <c r="C2702" i="9"/>
  <c r="C2701" i="9"/>
  <c r="C2700" i="9"/>
  <c r="C2699" i="9"/>
  <c r="C2698" i="9"/>
  <c r="C2697" i="9"/>
  <c r="C2696" i="9"/>
  <c r="C2695" i="9"/>
  <c r="C2694" i="9"/>
  <c r="C2693" i="9"/>
  <c r="C2692" i="9"/>
  <c r="C2691" i="9"/>
  <c r="C2690" i="9"/>
  <c r="C2689" i="9"/>
  <c r="C2688" i="9"/>
  <c r="C2687" i="9"/>
  <c r="C2686" i="9"/>
  <c r="C2685" i="9"/>
  <c r="C2684" i="9"/>
  <c r="C2683" i="9"/>
  <c r="C2682" i="9"/>
  <c r="C2681" i="9"/>
  <c r="C2680" i="9"/>
  <c r="C2679" i="9"/>
  <c r="C2678" i="9"/>
  <c r="C2677" i="9"/>
  <c r="C2676" i="9"/>
  <c r="C2675" i="9"/>
  <c r="C2674" i="9"/>
  <c r="C2673" i="9"/>
  <c r="C2672" i="9"/>
  <c r="C2671" i="9"/>
  <c r="C2670" i="9"/>
  <c r="C2669" i="9"/>
  <c r="C2668" i="9"/>
  <c r="C2667" i="9"/>
  <c r="C2666" i="9"/>
  <c r="C2665" i="9"/>
  <c r="C2664" i="9"/>
  <c r="C2663" i="9"/>
  <c r="C2662" i="9"/>
  <c r="C2661" i="9"/>
  <c r="C2660" i="9"/>
  <c r="C2659" i="9"/>
  <c r="C2658" i="9"/>
  <c r="C2657" i="9"/>
  <c r="C2656" i="9"/>
  <c r="C2655" i="9"/>
  <c r="C2654" i="9"/>
  <c r="C2653" i="9"/>
  <c r="C2652" i="9"/>
  <c r="C2651" i="9"/>
  <c r="C2650" i="9"/>
  <c r="C2649" i="9"/>
  <c r="C2648" i="9"/>
  <c r="C2647" i="9"/>
  <c r="C2646" i="9"/>
  <c r="C2645" i="9"/>
  <c r="C2644" i="9"/>
  <c r="C2643" i="9"/>
  <c r="C2642" i="9"/>
  <c r="C2641" i="9"/>
  <c r="C2640" i="9"/>
  <c r="C2639" i="9"/>
  <c r="C2638" i="9"/>
  <c r="C2637" i="9"/>
  <c r="C2636" i="9"/>
  <c r="C2635" i="9"/>
  <c r="C2634" i="9"/>
  <c r="C2633" i="9"/>
  <c r="C2632" i="9"/>
  <c r="C2631" i="9"/>
  <c r="C2630" i="9"/>
  <c r="C2629" i="9"/>
  <c r="C2628" i="9"/>
  <c r="C2627" i="9"/>
  <c r="C2626" i="9"/>
  <c r="C2625" i="9"/>
  <c r="C2624" i="9"/>
  <c r="C2623" i="9"/>
  <c r="C2622" i="9"/>
  <c r="C2621" i="9"/>
  <c r="C2620" i="9"/>
  <c r="C2619" i="9"/>
  <c r="C2618" i="9"/>
  <c r="C2617" i="9"/>
  <c r="C2616" i="9"/>
  <c r="C2615" i="9"/>
  <c r="C2614" i="9"/>
  <c r="C2613" i="9"/>
  <c r="C2612" i="9"/>
  <c r="C2611" i="9"/>
  <c r="C2610" i="9"/>
  <c r="C2609" i="9"/>
  <c r="C2608" i="9"/>
  <c r="C2607" i="9"/>
  <c r="C2606" i="9"/>
  <c r="C2605" i="9"/>
  <c r="C2604" i="9"/>
  <c r="C2603" i="9"/>
  <c r="C2602" i="9"/>
  <c r="C2601" i="9"/>
  <c r="C2600" i="9"/>
  <c r="C2599" i="9"/>
  <c r="C2598" i="9"/>
  <c r="C2597" i="9"/>
  <c r="C2596" i="9"/>
  <c r="C2595" i="9"/>
  <c r="C2594" i="9"/>
  <c r="C2593" i="9"/>
  <c r="C2592" i="9"/>
  <c r="C2591" i="9"/>
  <c r="C2590" i="9"/>
  <c r="C2589" i="9"/>
  <c r="C2588" i="9"/>
  <c r="C2587" i="9"/>
  <c r="C2586" i="9"/>
  <c r="C2585" i="9"/>
  <c r="C2584" i="9"/>
  <c r="C2583" i="9"/>
  <c r="C2582" i="9"/>
  <c r="C2581" i="9"/>
  <c r="C2580" i="9"/>
  <c r="C2579" i="9"/>
  <c r="C2578" i="9"/>
  <c r="C2577" i="9"/>
  <c r="C2576" i="9"/>
  <c r="C2575" i="9"/>
  <c r="C2574" i="9"/>
  <c r="C2573" i="9"/>
  <c r="C2572" i="9"/>
  <c r="C2571" i="9"/>
  <c r="C2570" i="9"/>
  <c r="C2569" i="9"/>
  <c r="C2568" i="9"/>
  <c r="C2567" i="9"/>
  <c r="C2566" i="9"/>
  <c r="C2565" i="9"/>
  <c r="C2564" i="9"/>
  <c r="C2563" i="9"/>
  <c r="C2562" i="9"/>
  <c r="C2561" i="9"/>
  <c r="C2560" i="9"/>
  <c r="C2559" i="9"/>
  <c r="C2558" i="9"/>
  <c r="C2557" i="9"/>
  <c r="C2556" i="9"/>
  <c r="C2555" i="9"/>
  <c r="C2554" i="9"/>
  <c r="C2553" i="9"/>
  <c r="C2552" i="9"/>
  <c r="C2551" i="9"/>
  <c r="C2550" i="9"/>
  <c r="C2549" i="9"/>
  <c r="C2548" i="9"/>
  <c r="C2547" i="9"/>
  <c r="C2546" i="9"/>
  <c r="C2545" i="9"/>
  <c r="C2544" i="9"/>
  <c r="C2543" i="9"/>
  <c r="C2542" i="9"/>
  <c r="C2541" i="9"/>
  <c r="C2540" i="9"/>
  <c r="C2539" i="9"/>
  <c r="C2538" i="9"/>
  <c r="C2537" i="9"/>
  <c r="C2536" i="9"/>
  <c r="C2535" i="9"/>
  <c r="C2534" i="9"/>
  <c r="C2533" i="9"/>
  <c r="C2532" i="9"/>
  <c r="C2531" i="9"/>
  <c r="C2530" i="9"/>
  <c r="C2529" i="9"/>
  <c r="C2528" i="9"/>
  <c r="C2527" i="9"/>
  <c r="C2526" i="9"/>
  <c r="C2525" i="9"/>
  <c r="C2524" i="9"/>
  <c r="C2523" i="9"/>
  <c r="C2522" i="9"/>
  <c r="C2521" i="9"/>
  <c r="C2520" i="9"/>
  <c r="C2519" i="9"/>
  <c r="C2518" i="9"/>
  <c r="C2517" i="9"/>
  <c r="C2516" i="9"/>
  <c r="C2515" i="9"/>
  <c r="C2514" i="9"/>
  <c r="C2513" i="9"/>
  <c r="C2512" i="9"/>
  <c r="C2511" i="9"/>
  <c r="C2510" i="9"/>
  <c r="C2509" i="9"/>
  <c r="C2508" i="9"/>
  <c r="C2507" i="9"/>
  <c r="C2506" i="9"/>
  <c r="C2505" i="9"/>
  <c r="C2504" i="9"/>
  <c r="C2503" i="9"/>
  <c r="C2502" i="9"/>
  <c r="C2501" i="9"/>
  <c r="C2500" i="9"/>
  <c r="C2499" i="9"/>
  <c r="C2498" i="9"/>
  <c r="C2497" i="9"/>
  <c r="C2496" i="9"/>
  <c r="C2495" i="9"/>
  <c r="C2494" i="9"/>
  <c r="C2493" i="9"/>
  <c r="C2492" i="9"/>
  <c r="C2491" i="9"/>
  <c r="C2490" i="9"/>
  <c r="C2489" i="9"/>
  <c r="C2488" i="9"/>
  <c r="C2487" i="9"/>
  <c r="C2486" i="9"/>
  <c r="C2485" i="9"/>
  <c r="C2484" i="9"/>
  <c r="C2483" i="9"/>
  <c r="C2482" i="9"/>
  <c r="C2481" i="9"/>
  <c r="C2480" i="9"/>
  <c r="C2479" i="9"/>
  <c r="C2478" i="9"/>
  <c r="C2477" i="9"/>
  <c r="C2476" i="9"/>
  <c r="C2475" i="9"/>
  <c r="C2474" i="9"/>
  <c r="C2473" i="9"/>
  <c r="C2472" i="9"/>
  <c r="C2471" i="9"/>
  <c r="C2470" i="9"/>
  <c r="C2469" i="9"/>
  <c r="C2468" i="9"/>
  <c r="C2467" i="9"/>
  <c r="C2466" i="9"/>
  <c r="C2465" i="9"/>
  <c r="C2464" i="9"/>
  <c r="C2463" i="9"/>
  <c r="C2462" i="9"/>
  <c r="C2461" i="9"/>
  <c r="C2460" i="9"/>
  <c r="C2459" i="9"/>
  <c r="C2458" i="9"/>
  <c r="C2457" i="9"/>
  <c r="C2456" i="9"/>
  <c r="C2455" i="9"/>
  <c r="C2454" i="9"/>
  <c r="C2453" i="9"/>
  <c r="C2452" i="9"/>
  <c r="C2451" i="9"/>
  <c r="C2450" i="9"/>
  <c r="C2449" i="9"/>
  <c r="C2448" i="9"/>
  <c r="C2447" i="9"/>
  <c r="C2446" i="9"/>
  <c r="C2445" i="9"/>
  <c r="C2444" i="9"/>
  <c r="C2443" i="9"/>
  <c r="C2442" i="9"/>
  <c r="C2441" i="9"/>
  <c r="C2440" i="9"/>
  <c r="C2439" i="9"/>
  <c r="C2438" i="9"/>
  <c r="C2437" i="9"/>
  <c r="C2436" i="9"/>
  <c r="C2435" i="9"/>
  <c r="C2434" i="9"/>
  <c r="C2433" i="9"/>
  <c r="C2432" i="9"/>
  <c r="C2431" i="9"/>
  <c r="C2430" i="9"/>
  <c r="C2429" i="9"/>
  <c r="C2428" i="9"/>
  <c r="C2427" i="9"/>
  <c r="C2426" i="9"/>
  <c r="C2425" i="9"/>
  <c r="C2424" i="9"/>
  <c r="C2423" i="9"/>
  <c r="C2422" i="9"/>
  <c r="C2421" i="9"/>
  <c r="C2420" i="9"/>
  <c r="C2419" i="9"/>
  <c r="C2418" i="9"/>
  <c r="C2417" i="9"/>
  <c r="C2416" i="9"/>
  <c r="C2415" i="9"/>
  <c r="C2414" i="9"/>
  <c r="C2413" i="9"/>
  <c r="C2412" i="9"/>
  <c r="C2411" i="9"/>
  <c r="C2410" i="9"/>
  <c r="C2409" i="9"/>
  <c r="C2408" i="9"/>
  <c r="C2407" i="9"/>
  <c r="C2406" i="9"/>
  <c r="C2405" i="9"/>
  <c r="C2404" i="9"/>
  <c r="C2403" i="9"/>
  <c r="C2402" i="9"/>
  <c r="C2401" i="9"/>
  <c r="C2400" i="9"/>
  <c r="C2399" i="9"/>
  <c r="C2398" i="9"/>
  <c r="C2397" i="9"/>
  <c r="C2396" i="9"/>
  <c r="C2395" i="9"/>
  <c r="C2394" i="9"/>
  <c r="C2393" i="9"/>
  <c r="C2392" i="9"/>
  <c r="C2391" i="9"/>
  <c r="C2390" i="9"/>
  <c r="C2389" i="9"/>
  <c r="C2388" i="9"/>
  <c r="C2387" i="9"/>
  <c r="C2386" i="9"/>
  <c r="C2385" i="9"/>
  <c r="C2384" i="9"/>
  <c r="C2383" i="9"/>
  <c r="C2382" i="9"/>
  <c r="C2381" i="9"/>
  <c r="C2380" i="9"/>
  <c r="C2379" i="9"/>
  <c r="C2378" i="9"/>
  <c r="C2377" i="9"/>
  <c r="C2376" i="9"/>
  <c r="C2375" i="9"/>
  <c r="C2374" i="9"/>
  <c r="C2373" i="9"/>
  <c r="C2372" i="9"/>
  <c r="C2371" i="9"/>
  <c r="C2370" i="9"/>
  <c r="C2369" i="9"/>
  <c r="C2368" i="9"/>
  <c r="C2367" i="9"/>
  <c r="C2366" i="9"/>
  <c r="C2365" i="9"/>
  <c r="C2364" i="9"/>
  <c r="C2363" i="9"/>
  <c r="C2362" i="9"/>
  <c r="C2361" i="9"/>
  <c r="C2360" i="9"/>
  <c r="C2359" i="9"/>
  <c r="C2358" i="9"/>
  <c r="C2357" i="9"/>
  <c r="C2356" i="9"/>
  <c r="C2355" i="9"/>
  <c r="C2354" i="9"/>
  <c r="C2353" i="9"/>
  <c r="C2352" i="9"/>
  <c r="C2351" i="9"/>
  <c r="C2350" i="9"/>
  <c r="C2349" i="9"/>
  <c r="C2348" i="9"/>
  <c r="C2347" i="9"/>
  <c r="C2346" i="9"/>
  <c r="C2345" i="9"/>
  <c r="C2344" i="9"/>
  <c r="C2343" i="9"/>
  <c r="C2342" i="9"/>
  <c r="C2341" i="9"/>
  <c r="C2340" i="9"/>
  <c r="C2339" i="9"/>
  <c r="C2338" i="9"/>
  <c r="C2337" i="9"/>
  <c r="C2336" i="9"/>
  <c r="C2335" i="9"/>
  <c r="C2334" i="9"/>
  <c r="C2333" i="9"/>
  <c r="C2332" i="9"/>
  <c r="C2331" i="9"/>
  <c r="C2330" i="9"/>
  <c r="C2329" i="9"/>
  <c r="C2328" i="9"/>
  <c r="C2327" i="9"/>
  <c r="C2326" i="9"/>
  <c r="C2325" i="9"/>
  <c r="C2324" i="9"/>
  <c r="C2323" i="9"/>
  <c r="C2322" i="9"/>
  <c r="C2321" i="9"/>
  <c r="C2320" i="9"/>
  <c r="C2319" i="9"/>
  <c r="C2318" i="9"/>
  <c r="C2317" i="9"/>
  <c r="C2316" i="9"/>
  <c r="C2315" i="9"/>
  <c r="C2314" i="9"/>
  <c r="C2313" i="9"/>
  <c r="C2312" i="9"/>
  <c r="C2311" i="9"/>
  <c r="C2310" i="9"/>
  <c r="C2309" i="9"/>
  <c r="C2308" i="9"/>
  <c r="C2307" i="9"/>
  <c r="C2306" i="9"/>
  <c r="C2305" i="9"/>
  <c r="C2304" i="9"/>
  <c r="C2303" i="9"/>
  <c r="C2302" i="9"/>
  <c r="C2301" i="9"/>
  <c r="C2300" i="9"/>
  <c r="C2299" i="9"/>
  <c r="C2298" i="9"/>
  <c r="C2297" i="9"/>
  <c r="C2296" i="9"/>
  <c r="C2295" i="9"/>
  <c r="C2294" i="9"/>
  <c r="C2293" i="9"/>
  <c r="C2292" i="9"/>
  <c r="C2291" i="9"/>
  <c r="C2290" i="9"/>
  <c r="C2289" i="9"/>
  <c r="C2288" i="9"/>
  <c r="C2287" i="9"/>
  <c r="C2286" i="9"/>
  <c r="C2285" i="9"/>
  <c r="C2284" i="9"/>
  <c r="C2283" i="9"/>
  <c r="C2282" i="9"/>
  <c r="C2281" i="9"/>
  <c r="C2280" i="9"/>
  <c r="C2279" i="9"/>
  <c r="C2278" i="9"/>
  <c r="C2277" i="9"/>
  <c r="C2276" i="9"/>
  <c r="C2275" i="9"/>
  <c r="C2274" i="9"/>
  <c r="C2273" i="9"/>
  <c r="C2272" i="9"/>
  <c r="C2271" i="9"/>
  <c r="C2270" i="9"/>
  <c r="C2269" i="9"/>
  <c r="C2268" i="9"/>
  <c r="C2267" i="9"/>
  <c r="C2266" i="9"/>
  <c r="C2265" i="9"/>
  <c r="C2264" i="9"/>
  <c r="C2263" i="9"/>
  <c r="C2262" i="9"/>
  <c r="C2261" i="9"/>
  <c r="C2260" i="9"/>
  <c r="C2259" i="9"/>
  <c r="C2258" i="9"/>
  <c r="C2257" i="9"/>
  <c r="C2256" i="9"/>
  <c r="C2255" i="9"/>
  <c r="C2254" i="9"/>
  <c r="C2253" i="9"/>
  <c r="C2252" i="9"/>
  <c r="C2251" i="9"/>
  <c r="C2250" i="9"/>
  <c r="C2249" i="9"/>
  <c r="C2248" i="9"/>
  <c r="C2247" i="9"/>
  <c r="C2246" i="9"/>
  <c r="C2245" i="9"/>
  <c r="C2244" i="9"/>
  <c r="C2243" i="9"/>
  <c r="C2242" i="9"/>
  <c r="C2241" i="9"/>
  <c r="C2240" i="9"/>
  <c r="C2239" i="9"/>
  <c r="C2238" i="9"/>
  <c r="C2237" i="9"/>
  <c r="C2236" i="9"/>
  <c r="C2235" i="9"/>
  <c r="C2234" i="9"/>
  <c r="C2233" i="9"/>
  <c r="C2232" i="9"/>
  <c r="C2231" i="9"/>
  <c r="C2230" i="9"/>
  <c r="C2229" i="9"/>
  <c r="C2228" i="9"/>
  <c r="C2227" i="9"/>
  <c r="C2226" i="9"/>
  <c r="C2225" i="9"/>
  <c r="C2224" i="9"/>
  <c r="C2223" i="9"/>
  <c r="C2222" i="9"/>
  <c r="C2221" i="9"/>
  <c r="C2220" i="9"/>
  <c r="C2219" i="9"/>
  <c r="C2218" i="9"/>
  <c r="C2217" i="9"/>
  <c r="C2216" i="9"/>
  <c r="C2215" i="9"/>
  <c r="C2214" i="9"/>
  <c r="C2213" i="9"/>
  <c r="C2212" i="9"/>
  <c r="C2211" i="9"/>
  <c r="C2210" i="9"/>
  <c r="C2209" i="9"/>
  <c r="C2208" i="9"/>
  <c r="C2207" i="9"/>
  <c r="C2206" i="9"/>
  <c r="C2205" i="9"/>
  <c r="C2204" i="9"/>
  <c r="C2203" i="9"/>
  <c r="C2202" i="9"/>
  <c r="C2201" i="9"/>
  <c r="C2200" i="9"/>
  <c r="C2199" i="9"/>
  <c r="C2198" i="9"/>
  <c r="C2197" i="9"/>
  <c r="C2196" i="9"/>
  <c r="C2195" i="9"/>
  <c r="C2194" i="9"/>
  <c r="C2193" i="9"/>
  <c r="C2192" i="9"/>
  <c r="C2191" i="9"/>
  <c r="C2190" i="9"/>
  <c r="C2189" i="9"/>
  <c r="C2188" i="9"/>
  <c r="C2187" i="9"/>
  <c r="C2186" i="9"/>
  <c r="C2185" i="9"/>
  <c r="C2184" i="9"/>
  <c r="C2183" i="9"/>
  <c r="C2182" i="9"/>
  <c r="C2181" i="9"/>
  <c r="C2180" i="9"/>
  <c r="C2179" i="9"/>
  <c r="C2178" i="9"/>
  <c r="C2177" i="9"/>
  <c r="C2176" i="9"/>
  <c r="C2175" i="9"/>
  <c r="C2174" i="9"/>
  <c r="C2173" i="9"/>
  <c r="C2172" i="9"/>
  <c r="C2171" i="9"/>
  <c r="C2170" i="9"/>
  <c r="C2169" i="9"/>
  <c r="C2168" i="9"/>
  <c r="C2167" i="9"/>
  <c r="C2166" i="9"/>
  <c r="C2165" i="9"/>
  <c r="C2164" i="9"/>
  <c r="C2163" i="9"/>
  <c r="C2162" i="9"/>
  <c r="C2161" i="9"/>
  <c r="C2160" i="9"/>
  <c r="C2159" i="9"/>
  <c r="C2158" i="9"/>
  <c r="C2157" i="9"/>
  <c r="C2156" i="9"/>
  <c r="C2155" i="9"/>
  <c r="C2154" i="9"/>
  <c r="C2153" i="9"/>
  <c r="C2152" i="9"/>
  <c r="C2151" i="9"/>
  <c r="C2150" i="9"/>
  <c r="C2149" i="9"/>
  <c r="C2148" i="9"/>
  <c r="C2147" i="9"/>
  <c r="C2146" i="9"/>
  <c r="C2145" i="9"/>
  <c r="C2144" i="9"/>
  <c r="C2143" i="9"/>
  <c r="C2142" i="9"/>
  <c r="C2141" i="9"/>
  <c r="C2140" i="9"/>
  <c r="C2139" i="9"/>
  <c r="C2138" i="9"/>
  <c r="C2137" i="9"/>
  <c r="C2136" i="9"/>
  <c r="C2135" i="9"/>
  <c r="C2134" i="9"/>
  <c r="C2133" i="9"/>
  <c r="C2132" i="9"/>
  <c r="C2131" i="9"/>
  <c r="C2130" i="9"/>
  <c r="C2129" i="9"/>
  <c r="C2128" i="9"/>
  <c r="C2127" i="9"/>
  <c r="C2126" i="9"/>
  <c r="C2125" i="9"/>
  <c r="C2124" i="9"/>
  <c r="C2123" i="9"/>
  <c r="C2122" i="9"/>
  <c r="C2121" i="9"/>
  <c r="C2120" i="9"/>
  <c r="C2119" i="9"/>
  <c r="C2118" i="9"/>
  <c r="C2117" i="9"/>
  <c r="C2116" i="9"/>
  <c r="C2115" i="9"/>
  <c r="C2114" i="9"/>
  <c r="C2113" i="9"/>
  <c r="C2112" i="9"/>
  <c r="C2111" i="9"/>
  <c r="C2110" i="9"/>
  <c r="C2109" i="9"/>
  <c r="C2108" i="9"/>
  <c r="C2107" i="9"/>
  <c r="C2106" i="9"/>
  <c r="C2105" i="9"/>
  <c r="C2104" i="9"/>
  <c r="C2103" i="9"/>
  <c r="C2102" i="9"/>
  <c r="C2101" i="9"/>
  <c r="C2100" i="9"/>
  <c r="C2099" i="9"/>
  <c r="C2098" i="9"/>
  <c r="C2097" i="9"/>
  <c r="C2096" i="9"/>
  <c r="C2095" i="9"/>
  <c r="C2094" i="9"/>
  <c r="C2093" i="9"/>
  <c r="C2092" i="9"/>
  <c r="C2091" i="9"/>
  <c r="C2090" i="9"/>
  <c r="C2089" i="9"/>
  <c r="C2088" i="9"/>
  <c r="C2087" i="9"/>
  <c r="C2086" i="9"/>
  <c r="C2085" i="9"/>
  <c r="C2084" i="9"/>
  <c r="C2083" i="9"/>
  <c r="C2082" i="9"/>
  <c r="C2081" i="9"/>
  <c r="C2080" i="9"/>
  <c r="C2079" i="9"/>
  <c r="C2078" i="9"/>
  <c r="C2077" i="9"/>
  <c r="C2076" i="9"/>
  <c r="C2075" i="9"/>
  <c r="C2074" i="9"/>
  <c r="C2073" i="9"/>
  <c r="C2072" i="9"/>
  <c r="C2071" i="9"/>
  <c r="C2070" i="9"/>
  <c r="C2069" i="9"/>
  <c r="C2068" i="9"/>
  <c r="C2067" i="9"/>
  <c r="C2066" i="9"/>
  <c r="C2065" i="9"/>
  <c r="C2064" i="9"/>
  <c r="C2063" i="9"/>
  <c r="C2062" i="9"/>
  <c r="C2061" i="9"/>
  <c r="C2060" i="9"/>
  <c r="C2059" i="9"/>
  <c r="C2058" i="9"/>
  <c r="C2057" i="9"/>
  <c r="C2056" i="9"/>
  <c r="C2055" i="9"/>
  <c r="C2054" i="9"/>
  <c r="C2053" i="9"/>
  <c r="C2052" i="9"/>
  <c r="C2051" i="9"/>
  <c r="C2050" i="9"/>
  <c r="C2049" i="9"/>
  <c r="C2048" i="9"/>
  <c r="C2047" i="9"/>
  <c r="C2046" i="9"/>
  <c r="C2045" i="9"/>
  <c r="C2044" i="9"/>
  <c r="C2043" i="9"/>
  <c r="C2042" i="9"/>
  <c r="C2041" i="9"/>
  <c r="C2040" i="9"/>
  <c r="C2039" i="9"/>
  <c r="C2038" i="9"/>
  <c r="C2037" i="9"/>
  <c r="C2036" i="9"/>
  <c r="C2035" i="9"/>
  <c r="C2034" i="9"/>
  <c r="C2033" i="9"/>
  <c r="C2032" i="9"/>
  <c r="C2031" i="9"/>
  <c r="C2030" i="9"/>
  <c r="C2029" i="9"/>
  <c r="C2028" i="9"/>
  <c r="C2027" i="9"/>
  <c r="C2026" i="9"/>
  <c r="C2025" i="9"/>
  <c r="C2024" i="9"/>
  <c r="C2023" i="9"/>
  <c r="C2022" i="9"/>
  <c r="C2021" i="9"/>
  <c r="C2020" i="9"/>
  <c r="C2019" i="9"/>
  <c r="C2018" i="9"/>
  <c r="C2017" i="9"/>
  <c r="C2016" i="9"/>
  <c r="C2015" i="9"/>
  <c r="C2014" i="9"/>
  <c r="C2013" i="9"/>
  <c r="C2012" i="9"/>
  <c r="C2011" i="9"/>
  <c r="C2010" i="9"/>
  <c r="C2009" i="9"/>
  <c r="C2008" i="9"/>
  <c r="C2007" i="9"/>
  <c r="C2006" i="9"/>
  <c r="C2005" i="9"/>
  <c r="C2004" i="9"/>
  <c r="C2003" i="9"/>
  <c r="C2002" i="9"/>
  <c r="C2001" i="9"/>
  <c r="C2000" i="9"/>
  <c r="C1999" i="9"/>
  <c r="C1998" i="9"/>
  <c r="C1997" i="9"/>
  <c r="C1996" i="9"/>
  <c r="C1995" i="9"/>
  <c r="C1994" i="9"/>
  <c r="C1993" i="9"/>
  <c r="C1992" i="9"/>
  <c r="C1991" i="9"/>
  <c r="C1990" i="9"/>
  <c r="C1989" i="9"/>
  <c r="C1988" i="9"/>
  <c r="C1987" i="9"/>
  <c r="C1986" i="9"/>
  <c r="C1985" i="9"/>
  <c r="C1984" i="9"/>
  <c r="C1983" i="9"/>
  <c r="C1982" i="9"/>
  <c r="C1981" i="9"/>
  <c r="C1980" i="9"/>
  <c r="C1979" i="9"/>
  <c r="C1978" i="9"/>
  <c r="C1977" i="9"/>
  <c r="C1976" i="9"/>
  <c r="C1975" i="9"/>
  <c r="C1974" i="9"/>
  <c r="C1973" i="9"/>
  <c r="C1972" i="9"/>
  <c r="C1971" i="9"/>
  <c r="C1970" i="9"/>
  <c r="C1969" i="9"/>
  <c r="C1968" i="9"/>
  <c r="C1967" i="9"/>
  <c r="C1966" i="9"/>
  <c r="C1965" i="9"/>
  <c r="C1964" i="9"/>
  <c r="C1963" i="9"/>
  <c r="C1962" i="9"/>
  <c r="C1961" i="9"/>
  <c r="C1960" i="9"/>
  <c r="C1959" i="9"/>
  <c r="C1958" i="9"/>
  <c r="C1957" i="9"/>
  <c r="C1956" i="9"/>
  <c r="C1955" i="9"/>
  <c r="C1954" i="9"/>
  <c r="C1953" i="9"/>
  <c r="C1952" i="9"/>
  <c r="C1951" i="9"/>
  <c r="C1950" i="9"/>
  <c r="C1949" i="9"/>
  <c r="C1948" i="9"/>
  <c r="C1947" i="9"/>
  <c r="C1946" i="9"/>
  <c r="C1945" i="9"/>
  <c r="C1944" i="9"/>
  <c r="C1943" i="9"/>
  <c r="C1942" i="9"/>
  <c r="C1941" i="9"/>
  <c r="C1940" i="9"/>
  <c r="C1939" i="9"/>
  <c r="C1938" i="9"/>
  <c r="C1937" i="9"/>
  <c r="C1936" i="9"/>
  <c r="C1935" i="9"/>
  <c r="C1934" i="9"/>
  <c r="C1933" i="9"/>
  <c r="C1932" i="9"/>
  <c r="C1931" i="9"/>
  <c r="C1930" i="9"/>
  <c r="C1929" i="9"/>
  <c r="C1928" i="9"/>
  <c r="C1927" i="9"/>
  <c r="C1926" i="9"/>
  <c r="C1925" i="9"/>
  <c r="C1924" i="9"/>
  <c r="C1923" i="9"/>
  <c r="C1922" i="9"/>
  <c r="C1921" i="9"/>
  <c r="C1920" i="9"/>
  <c r="C1919" i="9"/>
  <c r="C1918" i="9"/>
  <c r="C1917" i="9"/>
  <c r="C1916" i="9"/>
  <c r="C1915" i="9"/>
  <c r="C1914" i="9"/>
  <c r="C1913" i="9"/>
  <c r="C1912" i="9"/>
  <c r="C1911" i="9"/>
  <c r="C1910" i="9"/>
  <c r="C1909" i="9"/>
  <c r="C1908" i="9"/>
  <c r="C1907" i="9"/>
  <c r="C1906" i="9"/>
  <c r="C1905" i="9"/>
  <c r="C1904" i="9"/>
  <c r="C1903" i="9"/>
  <c r="C1902" i="9"/>
  <c r="C1901" i="9"/>
  <c r="C1900" i="9"/>
  <c r="C1899" i="9"/>
  <c r="C1898" i="9"/>
  <c r="C1897" i="9"/>
  <c r="C1896" i="9"/>
  <c r="C1895" i="9"/>
  <c r="C1894" i="9"/>
  <c r="C1893" i="9"/>
  <c r="C1892" i="9"/>
  <c r="C1891" i="9"/>
  <c r="C1890" i="9"/>
  <c r="C1889" i="9"/>
  <c r="C1888" i="9"/>
  <c r="C1887" i="9"/>
  <c r="C1886" i="9"/>
  <c r="C1885" i="9"/>
  <c r="C1884" i="9"/>
  <c r="C1883" i="9"/>
  <c r="C1882" i="9"/>
  <c r="C1881" i="9"/>
  <c r="C1880" i="9"/>
  <c r="C1879" i="9"/>
  <c r="C1878" i="9"/>
  <c r="C1877" i="9"/>
  <c r="C1876" i="9"/>
  <c r="C1875" i="9"/>
  <c r="C1874" i="9"/>
  <c r="C1873" i="9"/>
  <c r="C1872" i="9"/>
  <c r="C1871" i="9"/>
  <c r="C1870" i="9"/>
  <c r="C1869" i="9"/>
  <c r="C1868" i="9"/>
  <c r="C1867" i="9"/>
  <c r="C1866" i="9"/>
  <c r="C1865" i="9"/>
  <c r="C1864" i="9"/>
  <c r="C1863" i="9"/>
  <c r="C1862" i="9"/>
  <c r="C1861" i="9"/>
  <c r="C1860" i="9"/>
  <c r="C1859" i="9"/>
  <c r="C1858" i="9"/>
  <c r="C1857" i="9"/>
  <c r="C1856" i="9"/>
  <c r="C1855" i="9"/>
  <c r="C1854" i="9"/>
  <c r="C1853" i="9"/>
  <c r="C1852" i="9"/>
  <c r="C1851" i="9"/>
  <c r="C1850" i="9"/>
  <c r="C1849" i="9"/>
  <c r="C1848" i="9"/>
  <c r="C1847" i="9"/>
  <c r="C1846" i="9"/>
  <c r="C1845" i="9"/>
  <c r="C1844" i="9"/>
  <c r="C1843" i="9"/>
  <c r="C1842" i="9"/>
  <c r="C1841" i="9"/>
  <c r="C1840" i="9"/>
  <c r="C1839" i="9"/>
  <c r="C1838" i="9"/>
  <c r="C1837" i="9"/>
  <c r="C1836" i="9"/>
  <c r="C1835" i="9"/>
  <c r="C1834" i="9"/>
  <c r="C1833" i="9"/>
  <c r="C1832" i="9"/>
  <c r="C1831" i="9"/>
  <c r="C1830" i="9"/>
  <c r="C1829" i="9"/>
  <c r="C1828" i="9"/>
  <c r="C1827" i="9"/>
  <c r="C1826" i="9"/>
  <c r="C1825" i="9"/>
  <c r="C1824" i="9"/>
  <c r="C1823" i="9"/>
  <c r="C1822" i="9"/>
  <c r="C1821" i="9"/>
  <c r="C1820" i="9"/>
  <c r="C1819" i="9"/>
  <c r="C1818" i="9"/>
  <c r="C1817" i="9"/>
  <c r="C1816" i="9"/>
  <c r="C1815" i="9"/>
  <c r="C1814" i="9"/>
  <c r="C1813" i="9"/>
  <c r="C1812" i="9"/>
  <c r="C1811" i="9"/>
  <c r="C1810" i="9"/>
  <c r="C1809" i="9"/>
  <c r="C1808" i="9"/>
  <c r="C1807" i="9"/>
  <c r="C1806" i="9"/>
  <c r="C1805" i="9"/>
  <c r="C1804" i="9"/>
  <c r="C1803" i="9"/>
  <c r="C1802" i="9"/>
  <c r="C1801" i="9"/>
  <c r="C1800" i="9"/>
  <c r="C1799" i="9"/>
  <c r="C1798" i="9"/>
  <c r="C1797" i="9"/>
  <c r="C1796" i="9"/>
  <c r="C1795" i="9"/>
  <c r="C1794" i="9"/>
  <c r="C1793" i="9"/>
  <c r="C1792" i="9"/>
  <c r="C1791" i="9"/>
  <c r="C1790" i="9"/>
  <c r="C1789" i="9"/>
  <c r="C1788" i="9"/>
  <c r="C1787" i="9"/>
  <c r="C1786" i="9"/>
  <c r="C1785" i="9"/>
  <c r="C1784" i="9"/>
  <c r="C1783" i="9"/>
  <c r="C1782" i="9"/>
  <c r="C1781" i="9"/>
  <c r="C1780" i="9"/>
  <c r="C1779" i="9"/>
  <c r="C1778" i="9"/>
  <c r="C1777" i="9"/>
  <c r="C1776" i="9"/>
  <c r="C1775" i="9"/>
  <c r="C1774" i="9"/>
  <c r="C1773" i="9"/>
  <c r="C1772" i="9"/>
  <c r="C1771" i="9"/>
  <c r="C1770" i="9"/>
  <c r="C1769" i="9"/>
  <c r="C1768" i="9"/>
  <c r="C1767" i="9"/>
  <c r="C1766" i="9"/>
  <c r="C1765" i="9"/>
  <c r="C1764" i="9"/>
  <c r="C1763" i="9"/>
  <c r="C1762" i="9"/>
  <c r="C1761" i="9"/>
  <c r="C1760" i="9"/>
  <c r="C1759" i="9"/>
  <c r="C1758" i="9"/>
  <c r="C1757" i="9"/>
  <c r="C1756" i="9"/>
  <c r="C1755" i="9"/>
  <c r="C1754" i="9"/>
  <c r="C1753" i="9"/>
  <c r="C1752" i="9"/>
  <c r="C1751" i="9"/>
  <c r="C1750" i="9"/>
  <c r="C1749" i="9"/>
  <c r="C1748" i="9"/>
  <c r="C1747" i="9"/>
  <c r="C1746" i="9"/>
  <c r="C1745" i="9"/>
  <c r="C1744" i="9"/>
  <c r="C1743" i="9"/>
  <c r="C1742" i="9"/>
  <c r="C1741" i="9"/>
  <c r="C1740" i="9"/>
  <c r="C1739" i="9"/>
  <c r="C1738" i="9"/>
  <c r="C1737" i="9"/>
  <c r="C1736" i="9"/>
  <c r="C1735" i="9"/>
  <c r="C1734" i="9"/>
  <c r="C1733" i="9"/>
  <c r="C1732" i="9"/>
  <c r="C1731" i="9"/>
  <c r="C1730" i="9"/>
  <c r="C1729" i="9"/>
  <c r="C1728" i="9"/>
  <c r="C1727" i="9"/>
  <c r="C1726" i="9"/>
  <c r="C1725" i="9"/>
  <c r="C1724" i="9"/>
  <c r="C1723" i="9"/>
  <c r="C1722" i="9"/>
  <c r="C1721" i="9"/>
  <c r="C1720" i="9"/>
  <c r="C1719" i="9"/>
  <c r="C1718" i="9"/>
  <c r="C1717" i="9"/>
  <c r="C1716" i="9"/>
  <c r="C1715" i="9"/>
  <c r="C1714" i="9"/>
  <c r="C1713" i="9"/>
  <c r="C1712" i="9"/>
  <c r="C1711" i="9"/>
  <c r="C1710" i="9"/>
  <c r="C1709" i="9"/>
  <c r="C1708" i="9"/>
  <c r="C1707" i="9"/>
  <c r="C1706" i="9"/>
  <c r="C1705" i="9"/>
  <c r="C1704" i="9"/>
  <c r="C1703" i="9"/>
  <c r="C1702" i="9"/>
  <c r="C1701" i="9"/>
  <c r="C1700" i="9"/>
  <c r="C1699" i="9"/>
  <c r="C1698" i="9"/>
  <c r="C1697" i="9"/>
  <c r="C1696" i="9"/>
  <c r="C1695" i="9"/>
  <c r="C1694" i="9"/>
  <c r="C1693" i="9"/>
  <c r="C1692" i="9"/>
  <c r="C1691" i="9"/>
  <c r="C1690" i="9"/>
  <c r="C1689" i="9"/>
  <c r="C1688" i="9"/>
  <c r="C1687" i="9"/>
  <c r="C1686" i="9"/>
  <c r="C1685" i="9"/>
  <c r="C1684" i="9"/>
  <c r="C1683" i="9"/>
  <c r="C1682" i="9"/>
  <c r="C1681" i="9"/>
  <c r="C1680" i="9"/>
  <c r="C1679" i="9"/>
  <c r="C1678" i="9"/>
  <c r="C1677" i="9"/>
  <c r="C1676" i="9"/>
  <c r="C1675" i="9"/>
  <c r="C1674" i="9"/>
  <c r="C1673" i="9"/>
  <c r="C1672" i="9"/>
  <c r="C1671" i="9"/>
  <c r="C1670" i="9"/>
  <c r="C1669" i="9"/>
  <c r="C1668" i="9"/>
  <c r="C1667" i="9"/>
  <c r="C1666" i="9"/>
  <c r="C1665" i="9"/>
  <c r="C1664" i="9"/>
  <c r="C1663" i="9"/>
  <c r="C1662" i="9"/>
  <c r="C1661" i="9"/>
  <c r="C1660" i="9"/>
  <c r="C1659" i="9"/>
  <c r="C1658" i="9"/>
  <c r="C1657" i="9"/>
  <c r="C1656" i="9"/>
  <c r="C1655" i="9"/>
  <c r="C1654" i="9"/>
  <c r="C1653" i="9"/>
  <c r="C1652" i="9"/>
  <c r="C1651" i="9"/>
  <c r="C1650" i="9"/>
  <c r="C1649" i="9"/>
  <c r="C1648" i="9"/>
  <c r="C1647" i="9"/>
  <c r="C1646" i="9"/>
  <c r="C1645" i="9"/>
  <c r="C1644" i="9"/>
  <c r="C1643" i="9"/>
  <c r="C1642" i="9"/>
  <c r="C1641" i="9"/>
  <c r="C1640" i="9"/>
  <c r="C1639" i="9"/>
  <c r="C1638" i="9"/>
  <c r="C1637" i="9"/>
  <c r="C1636" i="9"/>
  <c r="C1635" i="9"/>
  <c r="C1634" i="9"/>
  <c r="C1633" i="9"/>
  <c r="C1632" i="9"/>
  <c r="C1631" i="9"/>
  <c r="C1630" i="9"/>
  <c r="C1629" i="9"/>
  <c r="C1628" i="9"/>
  <c r="C1627" i="9"/>
  <c r="C1626" i="9"/>
  <c r="C1625" i="9"/>
  <c r="C1624" i="9"/>
  <c r="C1623" i="9"/>
  <c r="C1622" i="9"/>
  <c r="C1621" i="9"/>
  <c r="C1620" i="9"/>
  <c r="C1619" i="9"/>
  <c r="C1618" i="9"/>
  <c r="C1617" i="9"/>
  <c r="C1616" i="9"/>
  <c r="C1615" i="9"/>
  <c r="C1614" i="9"/>
  <c r="C1613" i="9"/>
  <c r="C1612" i="9"/>
  <c r="C1611" i="9"/>
  <c r="C1610" i="9"/>
  <c r="C1609" i="9"/>
  <c r="C1608" i="9"/>
  <c r="C1607" i="9"/>
  <c r="C1606" i="9"/>
  <c r="C1605" i="9"/>
  <c r="C1604" i="9"/>
  <c r="C1603" i="9"/>
  <c r="C1602" i="9"/>
  <c r="C1601" i="9"/>
  <c r="C1600" i="9"/>
  <c r="C1599" i="9"/>
  <c r="C1598" i="9"/>
  <c r="C1597" i="9"/>
  <c r="C1596" i="9"/>
  <c r="C1595" i="9"/>
  <c r="C1594" i="9"/>
  <c r="C1593" i="9"/>
  <c r="C1592" i="9"/>
  <c r="C1591" i="9"/>
  <c r="C1590" i="9"/>
  <c r="C1589" i="9"/>
  <c r="C1588" i="9"/>
  <c r="C1587" i="9"/>
  <c r="C1586" i="9"/>
  <c r="C1585" i="9"/>
  <c r="C1584" i="9"/>
  <c r="C1583" i="9"/>
  <c r="C1582" i="9"/>
  <c r="C1581" i="9"/>
  <c r="C1580" i="9"/>
  <c r="C1579" i="9"/>
  <c r="C1578" i="9"/>
  <c r="C1577" i="9"/>
  <c r="C1576" i="9"/>
  <c r="C1575" i="9"/>
  <c r="C1574" i="9"/>
  <c r="C1573" i="9"/>
  <c r="C1572" i="9"/>
  <c r="C1571" i="9"/>
  <c r="C1570" i="9"/>
  <c r="C1569" i="9"/>
  <c r="C1568" i="9"/>
  <c r="C1567" i="9"/>
  <c r="C1566" i="9"/>
  <c r="C1565" i="9"/>
  <c r="C1564" i="9"/>
  <c r="C1563" i="9"/>
  <c r="C1562" i="9"/>
  <c r="C1561" i="9"/>
  <c r="C1560" i="9"/>
  <c r="C1559" i="9"/>
  <c r="C1558" i="9"/>
  <c r="C1557" i="9"/>
  <c r="C1556" i="9"/>
  <c r="C1555" i="9"/>
  <c r="C1554" i="9"/>
  <c r="C1553" i="9"/>
  <c r="C1552" i="9"/>
  <c r="C1551" i="9"/>
  <c r="C1550" i="9"/>
  <c r="C1549" i="9"/>
  <c r="C1548" i="9"/>
  <c r="C1547" i="9"/>
  <c r="C1546" i="9"/>
  <c r="C1545" i="9"/>
  <c r="C1544" i="9"/>
  <c r="C1543" i="9"/>
  <c r="C1542" i="9"/>
  <c r="C1541" i="9"/>
  <c r="C1540" i="9"/>
  <c r="C1539" i="9"/>
  <c r="C1538" i="9"/>
  <c r="C1537" i="9"/>
  <c r="C1536" i="9"/>
  <c r="C1535" i="9"/>
  <c r="C1534" i="9"/>
  <c r="C1533" i="9"/>
  <c r="C1532" i="9"/>
  <c r="C1531" i="9"/>
  <c r="C1530" i="9"/>
  <c r="C1529" i="9"/>
  <c r="C1528" i="9"/>
  <c r="C1527" i="9"/>
  <c r="C1526" i="9"/>
  <c r="C1525" i="9"/>
  <c r="C1524" i="9"/>
  <c r="C1523" i="9"/>
  <c r="C1522" i="9"/>
  <c r="C1521" i="9"/>
  <c r="C1520" i="9"/>
  <c r="C1519" i="9"/>
  <c r="C1518" i="9"/>
  <c r="C1517" i="9"/>
  <c r="C1516" i="9"/>
  <c r="C1515" i="9"/>
  <c r="C1514" i="9"/>
  <c r="C1513" i="9"/>
  <c r="C1512" i="9"/>
  <c r="C1511" i="9"/>
  <c r="C1510" i="9"/>
  <c r="C1509" i="9"/>
  <c r="C1508" i="9"/>
  <c r="C1507" i="9"/>
  <c r="C1506" i="9"/>
  <c r="C1505" i="9"/>
  <c r="C1504" i="9"/>
  <c r="C1503" i="9"/>
  <c r="C1502" i="9"/>
  <c r="C1501" i="9"/>
  <c r="C1500" i="9"/>
  <c r="C1499" i="9"/>
  <c r="C1498" i="9"/>
  <c r="C1497" i="9"/>
  <c r="C1496" i="9"/>
  <c r="C1495" i="9"/>
  <c r="C1494" i="9"/>
  <c r="C1493" i="9"/>
  <c r="C1492" i="9"/>
  <c r="C1491" i="9"/>
  <c r="C1490" i="9"/>
  <c r="C1489" i="9"/>
  <c r="C1488" i="9"/>
  <c r="C1487" i="9"/>
  <c r="C1486" i="9"/>
  <c r="C1485" i="9"/>
  <c r="C1484" i="9"/>
  <c r="C1483" i="9"/>
  <c r="C1482" i="9"/>
  <c r="C1481" i="9"/>
  <c r="C1480" i="9"/>
  <c r="C1479" i="9"/>
  <c r="C1478" i="9"/>
  <c r="C1477" i="9"/>
  <c r="C1476" i="9"/>
  <c r="C1475" i="9"/>
  <c r="C1474" i="9"/>
  <c r="C1473" i="9"/>
  <c r="C1472" i="9"/>
  <c r="C1471" i="9"/>
  <c r="C1470" i="9"/>
  <c r="C1469" i="9"/>
  <c r="C1468" i="9"/>
  <c r="C1467" i="9"/>
  <c r="C1466" i="9"/>
  <c r="C1465" i="9"/>
  <c r="C1464" i="9"/>
  <c r="C1463" i="9"/>
  <c r="C1462" i="9"/>
  <c r="C1461" i="9"/>
  <c r="C1460" i="9"/>
  <c r="C1459" i="9"/>
  <c r="C1458" i="9"/>
  <c r="C1457" i="9"/>
  <c r="C1456" i="9"/>
  <c r="C1455" i="9"/>
  <c r="C1454" i="9"/>
  <c r="C1453" i="9"/>
  <c r="C1452" i="9"/>
  <c r="C1451" i="9"/>
  <c r="C1450" i="9"/>
  <c r="C1449" i="9"/>
  <c r="C1448" i="9"/>
  <c r="C1447" i="9"/>
  <c r="C1446" i="9"/>
  <c r="C1445" i="9"/>
  <c r="C1444" i="9"/>
  <c r="C1443" i="9"/>
  <c r="C1442" i="9"/>
  <c r="C1441" i="9"/>
  <c r="C1440" i="9"/>
  <c r="C1439" i="9"/>
  <c r="C1438" i="9"/>
  <c r="C1437" i="9"/>
  <c r="C1436" i="9"/>
  <c r="C1435" i="9"/>
  <c r="C1434" i="9"/>
  <c r="C1433" i="9"/>
  <c r="C1432" i="9"/>
  <c r="C1431" i="9"/>
  <c r="C1430" i="9"/>
  <c r="C1429" i="9"/>
  <c r="C1428" i="9"/>
  <c r="C1427" i="9"/>
  <c r="C1426" i="9"/>
  <c r="C1425" i="9"/>
  <c r="C1424" i="9"/>
  <c r="C1423" i="9"/>
  <c r="C1422" i="9"/>
  <c r="C1421" i="9"/>
  <c r="C1420" i="9"/>
  <c r="C1419" i="9"/>
  <c r="C1418" i="9"/>
  <c r="C1417" i="9"/>
  <c r="C1416" i="9"/>
  <c r="C1415" i="9"/>
  <c r="C1414" i="9"/>
  <c r="C1413" i="9"/>
  <c r="C1412" i="9"/>
  <c r="C1411" i="9"/>
  <c r="C1410" i="9"/>
  <c r="C1409" i="9"/>
  <c r="C1408" i="9"/>
  <c r="C1407" i="9"/>
  <c r="C1406" i="9"/>
  <c r="C1405" i="9"/>
  <c r="C1404" i="9"/>
  <c r="C1403" i="9"/>
  <c r="C1402" i="9"/>
  <c r="C1401" i="9"/>
  <c r="C1400" i="9"/>
  <c r="C1399" i="9"/>
  <c r="C1398" i="9"/>
  <c r="C1397" i="9"/>
  <c r="C1396" i="9"/>
  <c r="C1395" i="9"/>
  <c r="C1394" i="9"/>
  <c r="C1393" i="9"/>
  <c r="C1392" i="9"/>
  <c r="C1391" i="9"/>
  <c r="C1390" i="9"/>
  <c r="C1389" i="9"/>
  <c r="C1388" i="9"/>
  <c r="C1387" i="9"/>
  <c r="C1386" i="9"/>
  <c r="C1385" i="9"/>
  <c r="C1384" i="9"/>
  <c r="C1383" i="9"/>
  <c r="C1382" i="9"/>
  <c r="C1381" i="9"/>
  <c r="C1380" i="9"/>
  <c r="C1379" i="9"/>
  <c r="C1378" i="9"/>
  <c r="C1377" i="9"/>
  <c r="C1376" i="9"/>
  <c r="C1375" i="9"/>
  <c r="C1374" i="9"/>
  <c r="C1373" i="9"/>
  <c r="C1372" i="9"/>
  <c r="C1371" i="9"/>
  <c r="C1370" i="9"/>
  <c r="C1369" i="9"/>
  <c r="C1368" i="9"/>
  <c r="C1367" i="9"/>
  <c r="C1366" i="9"/>
  <c r="C1365" i="9"/>
  <c r="C1364" i="9"/>
  <c r="C1363" i="9"/>
  <c r="C1362" i="9"/>
  <c r="C1361" i="9"/>
  <c r="C1360" i="9"/>
  <c r="C1359" i="9"/>
  <c r="C1358" i="9"/>
  <c r="C1357" i="9"/>
  <c r="C1356" i="9"/>
  <c r="C1355" i="9"/>
  <c r="C1354" i="9"/>
  <c r="C1353" i="9"/>
  <c r="C1352" i="9"/>
  <c r="C1351" i="9"/>
  <c r="C1350" i="9"/>
  <c r="C1349" i="9"/>
  <c r="C1348" i="9"/>
  <c r="C1347" i="9"/>
  <c r="C1346" i="9"/>
  <c r="C1345" i="9"/>
  <c r="C1344" i="9"/>
  <c r="C1343" i="9"/>
  <c r="C1342" i="9"/>
  <c r="C1341" i="9"/>
  <c r="C1340" i="9"/>
  <c r="C1339" i="9"/>
  <c r="C1338" i="9"/>
  <c r="C1337" i="9"/>
  <c r="C1336" i="9"/>
  <c r="C1335" i="9"/>
  <c r="C1334" i="9"/>
  <c r="C1333" i="9"/>
  <c r="C1332" i="9"/>
  <c r="C1331" i="9"/>
  <c r="C1330" i="9"/>
  <c r="C1329" i="9"/>
  <c r="C1328" i="9"/>
  <c r="C1327" i="9"/>
  <c r="C1326" i="9"/>
  <c r="C1325" i="9"/>
  <c r="C1324" i="9"/>
  <c r="C1323" i="9"/>
  <c r="C1322" i="9"/>
  <c r="C1321" i="9"/>
  <c r="C1320" i="9"/>
  <c r="C1319" i="9"/>
  <c r="C1318" i="9"/>
  <c r="C1317" i="9"/>
  <c r="C1316" i="9"/>
  <c r="C1315" i="9"/>
  <c r="C1314" i="9"/>
  <c r="C1313" i="9"/>
  <c r="C1312" i="9"/>
  <c r="C1311" i="9"/>
  <c r="C1310" i="9"/>
  <c r="C1309" i="9"/>
  <c r="C1308" i="9"/>
  <c r="C1307" i="9"/>
  <c r="C1306" i="9"/>
  <c r="C1305" i="9"/>
  <c r="C1304" i="9"/>
  <c r="C1303" i="9"/>
  <c r="C1302" i="9"/>
  <c r="C1301" i="9"/>
  <c r="C1300" i="9"/>
  <c r="C1299" i="9"/>
  <c r="C1298" i="9"/>
  <c r="C1297" i="9"/>
  <c r="C1296" i="9"/>
  <c r="C1295" i="9"/>
  <c r="C1294" i="9"/>
  <c r="C1293" i="9"/>
  <c r="C1292" i="9"/>
  <c r="C1291" i="9"/>
  <c r="C1290" i="9"/>
  <c r="C1289" i="9"/>
  <c r="C1288" i="9"/>
  <c r="C1287" i="9"/>
  <c r="C1286" i="9"/>
  <c r="C1285" i="9"/>
  <c r="C1284" i="9"/>
  <c r="C1283" i="9"/>
  <c r="C1282" i="9"/>
  <c r="C1281" i="9"/>
  <c r="C1280" i="9"/>
  <c r="C1279" i="9"/>
  <c r="C1278" i="9"/>
  <c r="C1277" i="9"/>
  <c r="C1276" i="9"/>
  <c r="C1275" i="9"/>
  <c r="C1274" i="9"/>
  <c r="C1273" i="9"/>
  <c r="C1272" i="9"/>
  <c r="C1271" i="9"/>
  <c r="C1270" i="9"/>
  <c r="C1269" i="9"/>
  <c r="C1268" i="9"/>
  <c r="C1267" i="9"/>
  <c r="C1266" i="9"/>
  <c r="C1265" i="9"/>
  <c r="C1264" i="9"/>
  <c r="C1263" i="9"/>
  <c r="C1262" i="9"/>
  <c r="C1261" i="9"/>
  <c r="C1260" i="9"/>
  <c r="C1259" i="9"/>
  <c r="C1258" i="9"/>
  <c r="C1257" i="9"/>
  <c r="C1256" i="9"/>
  <c r="C1255" i="9"/>
  <c r="C1254" i="9"/>
  <c r="C1253" i="9"/>
  <c r="C1252" i="9"/>
  <c r="C1251" i="9"/>
  <c r="C1250" i="9"/>
  <c r="C1249" i="9"/>
  <c r="C1248" i="9"/>
  <c r="C1247" i="9"/>
  <c r="C1246" i="9"/>
  <c r="C1245" i="9"/>
  <c r="C1244" i="9"/>
  <c r="C1243" i="9"/>
  <c r="C1242" i="9"/>
  <c r="C1241" i="9"/>
  <c r="C1240" i="9"/>
  <c r="C1239" i="9"/>
  <c r="C1238" i="9"/>
  <c r="C1237" i="9"/>
  <c r="C1236" i="9"/>
  <c r="C1235" i="9"/>
  <c r="C1234" i="9"/>
  <c r="C1233" i="9"/>
  <c r="C1232" i="9"/>
  <c r="C1231" i="9"/>
  <c r="C1230" i="9"/>
  <c r="C1229" i="9"/>
  <c r="C1228" i="9"/>
  <c r="C1227" i="9"/>
  <c r="C1226" i="9"/>
  <c r="C1225" i="9"/>
  <c r="C1224" i="9"/>
  <c r="C1223" i="9"/>
  <c r="C1222" i="9"/>
  <c r="C1221" i="9"/>
  <c r="C1220" i="9"/>
  <c r="C1219" i="9"/>
  <c r="C1218" i="9"/>
  <c r="C1217" i="9"/>
  <c r="C1216" i="9"/>
  <c r="C1215" i="9"/>
  <c r="C1214" i="9"/>
  <c r="C1213" i="9"/>
  <c r="C1212" i="9"/>
  <c r="C1211" i="9"/>
  <c r="C1210" i="9"/>
  <c r="C1209" i="9"/>
  <c r="C1208" i="9"/>
  <c r="C1207" i="9"/>
  <c r="C1206" i="9"/>
  <c r="C1205" i="9"/>
  <c r="C1204" i="9"/>
  <c r="C1203" i="9"/>
  <c r="C1202" i="9"/>
  <c r="C1201" i="9"/>
  <c r="C1200" i="9"/>
  <c r="C1199" i="9"/>
  <c r="C1198" i="9"/>
  <c r="C1197" i="9"/>
  <c r="C1196" i="9"/>
  <c r="C1195" i="9"/>
  <c r="C1194" i="9"/>
  <c r="C1193" i="9"/>
  <c r="C1192" i="9"/>
  <c r="C1191" i="9"/>
  <c r="C1190" i="9"/>
  <c r="C1189" i="9"/>
  <c r="C1188" i="9"/>
  <c r="C1187" i="9"/>
  <c r="C1186" i="9"/>
  <c r="C1185" i="9"/>
  <c r="C1184" i="9"/>
  <c r="C1183" i="9"/>
  <c r="C1182" i="9"/>
  <c r="C1181" i="9"/>
  <c r="C1180" i="9"/>
  <c r="C1179" i="9"/>
  <c r="C1178" i="9"/>
  <c r="C1177" i="9"/>
  <c r="C1176" i="9"/>
  <c r="C1175" i="9"/>
  <c r="C1174" i="9"/>
  <c r="C1173" i="9"/>
  <c r="C1172" i="9"/>
  <c r="C1171" i="9"/>
  <c r="C1170" i="9"/>
  <c r="C1169" i="9"/>
  <c r="C1168" i="9"/>
  <c r="C1167" i="9"/>
  <c r="C1166" i="9"/>
  <c r="C1165" i="9"/>
  <c r="C1164" i="9"/>
  <c r="C1163" i="9"/>
  <c r="C1162" i="9"/>
  <c r="C1161" i="9"/>
  <c r="C1160" i="9"/>
  <c r="C1159" i="9"/>
  <c r="C1158" i="9"/>
  <c r="C1157" i="9"/>
  <c r="C1156" i="9"/>
  <c r="C1155" i="9"/>
  <c r="C1154" i="9"/>
  <c r="C1153" i="9"/>
  <c r="C1152" i="9"/>
  <c r="C1151" i="9"/>
  <c r="C1150" i="9"/>
  <c r="C1149" i="9"/>
  <c r="C1148" i="9"/>
  <c r="C1147" i="9"/>
  <c r="C1146" i="9"/>
  <c r="C1145" i="9"/>
  <c r="C1144" i="9"/>
  <c r="C1143" i="9"/>
  <c r="C1142" i="9"/>
  <c r="C1141" i="9"/>
  <c r="C1140" i="9"/>
  <c r="C1139" i="9"/>
  <c r="C1138" i="9"/>
  <c r="C1137" i="9"/>
  <c r="C1136" i="9"/>
  <c r="C1135" i="9"/>
  <c r="C1134" i="9"/>
  <c r="C1133" i="9"/>
  <c r="C1132" i="9"/>
  <c r="C1131" i="9"/>
  <c r="C1130" i="9"/>
  <c r="C1129" i="9"/>
  <c r="C1128" i="9"/>
  <c r="C1127" i="9"/>
  <c r="C1126" i="9"/>
  <c r="C1125" i="9"/>
  <c r="C1124" i="9"/>
  <c r="C1123" i="9"/>
  <c r="C1122" i="9"/>
  <c r="C1121" i="9"/>
  <c r="C1120" i="9"/>
  <c r="C1119" i="9"/>
  <c r="C1118" i="9"/>
  <c r="C1117" i="9"/>
  <c r="C1116" i="9"/>
  <c r="C1115" i="9"/>
  <c r="C1114" i="9"/>
  <c r="C1113" i="9"/>
  <c r="C1112" i="9"/>
  <c r="C1111" i="9"/>
  <c r="C1110" i="9"/>
  <c r="C1109" i="9"/>
  <c r="C1108" i="9"/>
  <c r="C1107" i="9"/>
  <c r="C1106" i="9"/>
  <c r="C1105" i="9"/>
  <c r="C1104" i="9"/>
  <c r="C1103" i="9"/>
  <c r="C1102" i="9"/>
  <c r="C1101" i="9"/>
  <c r="C1100" i="9"/>
  <c r="C1099" i="9"/>
  <c r="C1098" i="9"/>
  <c r="C1097" i="9"/>
  <c r="C1096" i="9"/>
  <c r="C1095" i="9"/>
  <c r="C1094" i="9"/>
  <c r="C1093" i="9"/>
  <c r="C1092" i="9"/>
  <c r="C1091" i="9"/>
  <c r="C1090" i="9"/>
  <c r="C1089" i="9"/>
  <c r="C1088" i="9"/>
  <c r="C1087" i="9"/>
  <c r="C1086" i="9"/>
  <c r="C1085" i="9"/>
  <c r="C1084" i="9"/>
  <c r="C1083" i="9"/>
  <c r="C1082" i="9"/>
  <c r="C1081" i="9"/>
  <c r="C1080" i="9"/>
  <c r="C1079" i="9"/>
  <c r="C1078" i="9"/>
  <c r="C1077" i="9"/>
  <c r="C1076" i="9"/>
  <c r="C1075" i="9"/>
  <c r="C1074" i="9"/>
  <c r="C1073" i="9"/>
  <c r="C1072" i="9"/>
  <c r="C1071" i="9"/>
  <c r="C1070" i="9"/>
  <c r="C1069" i="9"/>
  <c r="C1068" i="9"/>
  <c r="C1067" i="9"/>
  <c r="C1066" i="9"/>
  <c r="C1065" i="9"/>
  <c r="C1064" i="9"/>
  <c r="C1063" i="9"/>
  <c r="C1062" i="9"/>
  <c r="C1061" i="9"/>
  <c r="C1060" i="9"/>
  <c r="C1059" i="9"/>
  <c r="C1058" i="9"/>
  <c r="C1057" i="9"/>
  <c r="C1056" i="9"/>
  <c r="C1055" i="9"/>
  <c r="C1054" i="9"/>
  <c r="C1053" i="9"/>
  <c r="C1052" i="9"/>
  <c r="C1051" i="9"/>
  <c r="C1050" i="9"/>
  <c r="C1049" i="9"/>
  <c r="C1048" i="9"/>
  <c r="C1047" i="9"/>
  <c r="C1046" i="9"/>
  <c r="C1045" i="9"/>
  <c r="C1044" i="9"/>
  <c r="C1043" i="9"/>
  <c r="C1042" i="9"/>
  <c r="C1041" i="9"/>
  <c r="C1040" i="9"/>
  <c r="C1039" i="9"/>
  <c r="C1038" i="9"/>
  <c r="C1037" i="9"/>
  <c r="C1036" i="9"/>
  <c r="C1035" i="9"/>
  <c r="C1034" i="9"/>
  <c r="C1033" i="9"/>
  <c r="C1032" i="9"/>
  <c r="C1031" i="9"/>
  <c r="C1030" i="9"/>
  <c r="C1029" i="9"/>
  <c r="C1028" i="9"/>
  <c r="C1027" i="9"/>
  <c r="C1026" i="9"/>
  <c r="C1025" i="9"/>
  <c r="C1024" i="9"/>
  <c r="C1023" i="9"/>
  <c r="C1022" i="9"/>
  <c r="C1021" i="9"/>
  <c r="C1020" i="9"/>
  <c r="C1019" i="9"/>
  <c r="C1018" i="9"/>
  <c r="C1017" i="9"/>
  <c r="C1016" i="9"/>
  <c r="C1015" i="9"/>
  <c r="C1014" i="9"/>
  <c r="C1013" i="9"/>
  <c r="C1012" i="9"/>
  <c r="C1011" i="9"/>
  <c r="C1010" i="9"/>
  <c r="C1009" i="9"/>
  <c r="C1008" i="9"/>
  <c r="C1007" i="9"/>
  <c r="C1006" i="9"/>
  <c r="C1005" i="9"/>
  <c r="C1004" i="9"/>
  <c r="C1003" i="9"/>
  <c r="C1002" i="9"/>
  <c r="C1001" i="9"/>
  <c r="C1000" i="9"/>
  <c r="C999" i="9"/>
  <c r="C998" i="9"/>
  <c r="C997" i="9"/>
  <c r="C996" i="9"/>
  <c r="C995" i="9"/>
  <c r="C994" i="9"/>
  <c r="C993" i="9"/>
  <c r="C992" i="9"/>
  <c r="C991" i="9"/>
  <c r="C990" i="9"/>
  <c r="C989" i="9"/>
  <c r="C988" i="9"/>
  <c r="C987" i="9"/>
  <c r="C986" i="9"/>
  <c r="C985" i="9"/>
  <c r="C984" i="9"/>
  <c r="C983" i="9"/>
  <c r="C982" i="9"/>
  <c r="C981" i="9"/>
  <c r="C980" i="9"/>
  <c r="C979" i="9"/>
  <c r="C978" i="9"/>
  <c r="C977" i="9"/>
  <c r="C976" i="9"/>
  <c r="C975" i="9"/>
  <c r="C974" i="9"/>
  <c r="C973" i="9"/>
  <c r="C972" i="9"/>
  <c r="C971" i="9"/>
  <c r="C970" i="9"/>
  <c r="C969" i="9"/>
  <c r="C968" i="9"/>
  <c r="C967" i="9"/>
  <c r="C966" i="9"/>
  <c r="C965" i="9"/>
  <c r="C964" i="9"/>
  <c r="C963" i="9"/>
  <c r="C962" i="9"/>
  <c r="C961" i="9"/>
  <c r="C960" i="9"/>
  <c r="C959" i="9"/>
  <c r="C958" i="9"/>
  <c r="C957" i="9"/>
  <c r="C956" i="9"/>
  <c r="C955" i="9"/>
  <c r="C954" i="9"/>
  <c r="C953" i="9"/>
  <c r="C952" i="9"/>
  <c r="C951" i="9"/>
  <c r="C950" i="9"/>
  <c r="C949" i="9"/>
  <c r="C948" i="9"/>
  <c r="C947" i="9"/>
  <c r="C946" i="9"/>
  <c r="C945" i="9"/>
  <c r="C944" i="9"/>
  <c r="C943" i="9"/>
  <c r="C942" i="9"/>
  <c r="C941" i="9"/>
  <c r="C940" i="9"/>
  <c r="C939" i="9"/>
  <c r="C938" i="9"/>
  <c r="C937" i="9"/>
  <c r="C936" i="9"/>
  <c r="C935" i="9"/>
  <c r="C934" i="9"/>
  <c r="C933" i="9"/>
  <c r="C932" i="9"/>
  <c r="C931" i="9"/>
  <c r="C930" i="9"/>
  <c r="C929" i="9"/>
  <c r="C928" i="9"/>
  <c r="C927" i="9"/>
  <c r="C926" i="9"/>
  <c r="C925" i="9"/>
  <c r="C924" i="9"/>
  <c r="C923" i="9"/>
  <c r="C922" i="9"/>
  <c r="C921" i="9"/>
  <c r="C920" i="9"/>
  <c r="C919" i="9"/>
  <c r="C918" i="9"/>
  <c r="C917" i="9"/>
  <c r="C916" i="9"/>
  <c r="C915" i="9"/>
  <c r="C914" i="9"/>
  <c r="C913" i="9"/>
  <c r="C912" i="9"/>
  <c r="C911" i="9"/>
  <c r="C910" i="9"/>
  <c r="C909" i="9"/>
  <c r="C908" i="9"/>
  <c r="C907" i="9"/>
  <c r="C906" i="9"/>
  <c r="C905" i="9"/>
  <c r="C904" i="9"/>
  <c r="C903" i="9"/>
  <c r="C902" i="9"/>
  <c r="C901" i="9"/>
  <c r="C900" i="9"/>
  <c r="C899" i="9"/>
  <c r="C898" i="9"/>
  <c r="C897" i="9"/>
  <c r="C896" i="9"/>
  <c r="C895" i="9"/>
  <c r="C894" i="9"/>
  <c r="C893" i="9"/>
  <c r="C892" i="9"/>
  <c r="C891" i="9"/>
  <c r="C890" i="9"/>
  <c r="C889" i="9"/>
  <c r="C888" i="9"/>
  <c r="C887" i="9"/>
  <c r="C886" i="9"/>
  <c r="C885" i="9"/>
  <c r="C884" i="9"/>
  <c r="C883" i="9"/>
  <c r="C882" i="9"/>
  <c r="C881" i="9"/>
  <c r="C880" i="9"/>
  <c r="C879" i="9"/>
  <c r="C878" i="9"/>
  <c r="C877" i="9"/>
  <c r="C876" i="9"/>
  <c r="C875" i="9"/>
  <c r="C874" i="9"/>
  <c r="C873" i="9"/>
  <c r="C872" i="9"/>
  <c r="C871" i="9"/>
  <c r="C870" i="9"/>
  <c r="C869" i="9"/>
  <c r="C868" i="9"/>
  <c r="C867" i="9"/>
  <c r="C866" i="9"/>
  <c r="C865" i="9"/>
  <c r="C864" i="9"/>
  <c r="C863" i="9"/>
  <c r="C862" i="9"/>
  <c r="C861" i="9"/>
  <c r="C860" i="9"/>
  <c r="C859" i="9"/>
  <c r="C858" i="9"/>
  <c r="C857" i="9"/>
  <c r="C856" i="9"/>
  <c r="C855" i="9"/>
  <c r="C854" i="9"/>
  <c r="C853" i="9"/>
  <c r="C852" i="9"/>
  <c r="C851" i="9"/>
  <c r="C850" i="9"/>
  <c r="C849" i="9"/>
  <c r="C848" i="9"/>
  <c r="C847" i="9"/>
  <c r="C846" i="9"/>
  <c r="C845" i="9"/>
  <c r="C844" i="9"/>
  <c r="C843" i="9"/>
  <c r="C842" i="9"/>
  <c r="C841" i="9"/>
  <c r="C840" i="9"/>
  <c r="C839" i="9"/>
  <c r="C838" i="9"/>
  <c r="C837" i="9"/>
  <c r="C836" i="9"/>
  <c r="C835" i="9"/>
  <c r="C834" i="9"/>
  <c r="C833" i="9"/>
  <c r="C832" i="9"/>
  <c r="C831" i="9"/>
  <c r="C830" i="9"/>
  <c r="C829" i="9"/>
  <c r="C828" i="9"/>
  <c r="C827" i="9"/>
  <c r="C826" i="9"/>
  <c r="C825" i="9"/>
  <c r="C824" i="9"/>
  <c r="C823" i="9"/>
  <c r="C822" i="9"/>
  <c r="C821" i="9"/>
  <c r="C820" i="9"/>
  <c r="C819" i="9"/>
  <c r="C818" i="9"/>
  <c r="C817" i="9"/>
  <c r="C816" i="9"/>
  <c r="C815" i="9"/>
  <c r="C814" i="9"/>
  <c r="C813" i="9"/>
  <c r="C812" i="9"/>
  <c r="C811" i="9"/>
  <c r="C810" i="9"/>
  <c r="C809" i="9"/>
  <c r="C808" i="9"/>
  <c r="C807" i="9"/>
  <c r="C806" i="9"/>
  <c r="C805" i="9"/>
  <c r="C804" i="9"/>
  <c r="C803" i="9"/>
  <c r="C802" i="9"/>
  <c r="C801" i="9"/>
  <c r="C800" i="9"/>
  <c r="C799" i="9"/>
  <c r="C798" i="9"/>
  <c r="C797" i="9"/>
  <c r="C796" i="9"/>
  <c r="C795" i="9"/>
  <c r="C794" i="9"/>
  <c r="C793" i="9"/>
  <c r="C792" i="9"/>
  <c r="C791" i="9"/>
  <c r="C790" i="9"/>
  <c r="C789" i="9"/>
  <c r="C788" i="9"/>
  <c r="C787" i="9"/>
  <c r="C786" i="9"/>
  <c r="C785" i="9"/>
  <c r="C784" i="9"/>
  <c r="C783" i="9"/>
  <c r="C782" i="9"/>
  <c r="C781" i="9"/>
  <c r="C780" i="9"/>
  <c r="C779" i="9"/>
  <c r="C778" i="9"/>
  <c r="C777" i="9"/>
  <c r="C776" i="9"/>
  <c r="C775" i="9"/>
  <c r="C774" i="9"/>
  <c r="C773" i="9"/>
  <c r="C772" i="9"/>
  <c r="C771" i="9"/>
  <c r="C770" i="9"/>
  <c r="C769" i="9"/>
  <c r="C768" i="9"/>
  <c r="C767" i="9"/>
  <c r="C766" i="9"/>
  <c r="C765" i="9"/>
  <c r="C764" i="9"/>
  <c r="C763" i="9"/>
  <c r="C762" i="9"/>
  <c r="C761" i="9"/>
  <c r="C760" i="9"/>
  <c r="C759" i="9"/>
  <c r="C758" i="9"/>
  <c r="C757" i="9"/>
  <c r="C756" i="9"/>
  <c r="C755" i="9"/>
  <c r="C754" i="9"/>
  <c r="C753" i="9"/>
  <c r="C752" i="9"/>
  <c r="C751" i="9"/>
  <c r="C750" i="9"/>
  <c r="C749" i="9"/>
  <c r="C748" i="9"/>
  <c r="C747" i="9"/>
  <c r="C746" i="9"/>
  <c r="C745" i="9"/>
  <c r="C744" i="9"/>
  <c r="C743" i="9"/>
  <c r="C742" i="9"/>
  <c r="C741" i="9"/>
  <c r="C740" i="9"/>
  <c r="C739" i="9"/>
  <c r="C738" i="9"/>
  <c r="C737" i="9"/>
  <c r="C736" i="9"/>
  <c r="C735" i="9"/>
  <c r="C734" i="9"/>
  <c r="C733" i="9"/>
  <c r="C732" i="9"/>
  <c r="C731" i="9"/>
  <c r="C730" i="9"/>
  <c r="C729" i="9"/>
  <c r="C728" i="9"/>
  <c r="C727" i="9"/>
  <c r="C726" i="9"/>
  <c r="C725" i="9"/>
  <c r="C724" i="9"/>
  <c r="C723" i="9"/>
  <c r="C722" i="9"/>
  <c r="C721" i="9"/>
  <c r="C720" i="9"/>
  <c r="C719" i="9"/>
  <c r="C718" i="9"/>
  <c r="C717" i="9"/>
  <c r="C716" i="9"/>
  <c r="C715" i="9"/>
  <c r="C714" i="9"/>
  <c r="C713" i="9"/>
  <c r="C712" i="9"/>
  <c r="C711" i="9"/>
  <c r="C710" i="9"/>
  <c r="C709" i="9"/>
  <c r="C708" i="9"/>
  <c r="C707" i="9"/>
  <c r="C706" i="9"/>
  <c r="C705" i="9"/>
  <c r="C704" i="9"/>
  <c r="C703" i="9"/>
  <c r="C702" i="9"/>
  <c r="C701" i="9"/>
  <c r="C700" i="9"/>
  <c r="C699" i="9"/>
  <c r="C698" i="9"/>
  <c r="C697" i="9"/>
  <c r="C696" i="9"/>
  <c r="C695" i="9"/>
  <c r="C694" i="9"/>
  <c r="C693" i="9"/>
  <c r="C692" i="9"/>
  <c r="C691" i="9"/>
  <c r="C690" i="9"/>
  <c r="C689" i="9"/>
  <c r="C688" i="9"/>
  <c r="C687" i="9"/>
  <c r="C686" i="9"/>
  <c r="C685" i="9"/>
  <c r="C684" i="9"/>
  <c r="C683" i="9"/>
  <c r="C682" i="9"/>
  <c r="C681" i="9"/>
  <c r="C680" i="9"/>
  <c r="C679" i="9"/>
  <c r="C678" i="9"/>
  <c r="C677" i="9"/>
  <c r="C676" i="9"/>
  <c r="C675" i="9"/>
  <c r="C674" i="9"/>
  <c r="C673" i="9"/>
  <c r="C672" i="9"/>
  <c r="C671" i="9"/>
  <c r="C670" i="9"/>
  <c r="C669" i="9"/>
  <c r="C668" i="9"/>
  <c r="C667" i="9"/>
  <c r="C666" i="9"/>
  <c r="C665" i="9"/>
  <c r="C664" i="9"/>
  <c r="C663" i="9"/>
  <c r="C662" i="9"/>
  <c r="C661" i="9"/>
  <c r="C660" i="9"/>
  <c r="C659" i="9"/>
  <c r="C658" i="9"/>
  <c r="C657" i="9"/>
  <c r="C656" i="9"/>
  <c r="C655" i="9"/>
  <c r="C654" i="9"/>
  <c r="C653" i="9"/>
  <c r="C652" i="9"/>
  <c r="C651" i="9"/>
  <c r="C650" i="9"/>
  <c r="C649" i="9"/>
  <c r="C648" i="9"/>
  <c r="C647" i="9"/>
  <c r="C646" i="9"/>
  <c r="C645" i="9"/>
  <c r="C644" i="9"/>
  <c r="C643" i="9"/>
  <c r="C642" i="9"/>
  <c r="C641" i="9"/>
  <c r="C640" i="9"/>
  <c r="C639" i="9"/>
  <c r="C638" i="9"/>
  <c r="C637" i="9"/>
  <c r="C636" i="9"/>
  <c r="C635" i="9"/>
  <c r="C634" i="9"/>
  <c r="C633" i="9"/>
  <c r="C632" i="9"/>
  <c r="C631" i="9"/>
  <c r="C630" i="9"/>
  <c r="C629" i="9"/>
  <c r="C628" i="9"/>
  <c r="C627" i="9"/>
  <c r="C626" i="9"/>
  <c r="C625" i="9"/>
  <c r="C624" i="9"/>
  <c r="C623" i="9"/>
  <c r="C622" i="9"/>
  <c r="C621" i="9"/>
  <c r="C620" i="9"/>
  <c r="C619" i="9"/>
  <c r="C618" i="9"/>
  <c r="C617" i="9"/>
  <c r="C616" i="9"/>
  <c r="C615" i="9"/>
  <c r="C614" i="9"/>
  <c r="C613" i="9"/>
  <c r="C612" i="9"/>
  <c r="C611" i="9"/>
  <c r="C610" i="9"/>
  <c r="C609" i="9"/>
  <c r="C608" i="9"/>
  <c r="C607" i="9"/>
  <c r="C606" i="9"/>
  <c r="C605" i="9"/>
  <c r="C604" i="9"/>
  <c r="C603" i="9"/>
  <c r="C602" i="9"/>
  <c r="C601" i="9"/>
  <c r="C600" i="9"/>
  <c r="C599" i="9"/>
  <c r="C598" i="9"/>
  <c r="C597" i="9"/>
  <c r="C596" i="9"/>
  <c r="C595" i="9"/>
  <c r="C594" i="9"/>
  <c r="C593" i="9"/>
  <c r="C592" i="9"/>
  <c r="C591" i="9"/>
  <c r="C590" i="9"/>
  <c r="C589" i="9"/>
  <c r="C588" i="9"/>
  <c r="C587" i="9"/>
  <c r="C586" i="9"/>
  <c r="C585" i="9"/>
  <c r="C584" i="9"/>
  <c r="C583" i="9"/>
  <c r="C582" i="9"/>
  <c r="C581" i="9"/>
  <c r="C580" i="9"/>
  <c r="C579" i="9"/>
  <c r="C578" i="9"/>
  <c r="C577" i="9"/>
  <c r="C576" i="9"/>
  <c r="C575" i="9"/>
  <c r="C574" i="9"/>
  <c r="C573" i="9"/>
  <c r="C572" i="9"/>
  <c r="C571" i="9"/>
  <c r="C570" i="9"/>
  <c r="C569" i="9"/>
  <c r="C568" i="9"/>
  <c r="C567" i="9"/>
  <c r="C566" i="9"/>
  <c r="C565" i="9"/>
  <c r="C564" i="9"/>
  <c r="C563" i="9"/>
  <c r="C562" i="9"/>
  <c r="C561" i="9"/>
  <c r="C560" i="9"/>
  <c r="C559" i="9"/>
  <c r="C558" i="9"/>
  <c r="C557" i="9"/>
  <c r="C556" i="9"/>
  <c r="C555" i="9"/>
  <c r="C554" i="9"/>
  <c r="C553" i="9"/>
  <c r="C552" i="9"/>
  <c r="C551" i="9"/>
  <c r="C550" i="9"/>
  <c r="C549" i="9"/>
  <c r="C548" i="9"/>
  <c r="C547" i="9"/>
  <c r="C546" i="9"/>
  <c r="C545" i="9"/>
  <c r="C544" i="9"/>
  <c r="C543" i="9"/>
  <c r="C542" i="9"/>
  <c r="C541" i="9"/>
  <c r="C540" i="9"/>
  <c r="C539" i="9"/>
  <c r="C538" i="9"/>
  <c r="C537" i="9"/>
  <c r="C536" i="9"/>
  <c r="C535" i="9"/>
  <c r="C534" i="9"/>
  <c r="C533" i="9"/>
  <c r="C532" i="9"/>
  <c r="C531" i="9"/>
  <c r="C530" i="9"/>
  <c r="C529" i="9"/>
  <c r="C528" i="9"/>
  <c r="C527" i="9"/>
  <c r="C526" i="9"/>
  <c r="C525" i="9"/>
  <c r="C524" i="9"/>
  <c r="C523" i="9"/>
  <c r="C522" i="9"/>
  <c r="C521" i="9"/>
  <c r="C520" i="9"/>
  <c r="C519" i="9"/>
  <c r="C518" i="9"/>
  <c r="C517" i="9"/>
  <c r="C516" i="9"/>
  <c r="C515" i="9"/>
  <c r="C514" i="9"/>
  <c r="C513" i="9"/>
  <c r="C512" i="9"/>
  <c r="C511" i="9"/>
  <c r="C510" i="9"/>
  <c r="C509" i="9"/>
  <c r="C508" i="9"/>
  <c r="C507" i="9"/>
  <c r="C506" i="9"/>
  <c r="C505" i="9"/>
  <c r="C504" i="9"/>
  <c r="C503" i="9"/>
  <c r="C502" i="9"/>
  <c r="C501" i="9"/>
  <c r="C500" i="9"/>
  <c r="C499" i="9"/>
  <c r="C498" i="9"/>
  <c r="C497" i="9"/>
  <c r="C496" i="9"/>
  <c r="C495" i="9"/>
  <c r="C494" i="9"/>
  <c r="C493" i="9"/>
  <c r="C492" i="9"/>
  <c r="C491" i="9"/>
  <c r="C490" i="9"/>
  <c r="C489" i="9"/>
  <c r="C488" i="9"/>
  <c r="C487" i="9"/>
  <c r="C486" i="9"/>
  <c r="C485" i="9"/>
  <c r="C484" i="9"/>
  <c r="C483" i="9"/>
  <c r="C482" i="9"/>
  <c r="C481" i="9"/>
  <c r="C480" i="9"/>
  <c r="C479" i="9"/>
  <c r="C478" i="9"/>
  <c r="C477" i="9"/>
  <c r="C476" i="9"/>
  <c r="C475" i="9"/>
  <c r="C474" i="9"/>
  <c r="C473" i="9"/>
  <c r="C472" i="9"/>
  <c r="C471" i="9"/>
  <c r="C470" i="9"/>
  <c r="C469" i="9"/>
  <c r="C468" i="9"/>
  <c r="C467" i="9"/>
  <c r="C466" i="9"/>
  <c r="C465" i="9"/>
  <c r="C464" i="9"/>
  <c r="C463" i="9"/>
  <c r="C462" i="9"/>
  <c r="C461" i="9"/>
  <c r="C460" i="9"/>
  <c r="C459" i="9"/>
  <c r="C458" i="9"/>
  <c r="C457" i="9"/>
  <c r="C456" i="9"/>
  <c r="C455" i="9"/>
  <c r="C454" i="9"/>
  <c r="C453" i="9"/>
  <c r="C452" i="9"/>
  <c r="C451" i="9"/>
  <c r="C450" i="9"/>
  <c r="C449" i="9"/>
  <c r="C448" i="9"/>
  <c r="C447" i="9"/>
  <c r="C446" i="9"/>
  <c r="C445" i="9"/>
  <c r="C444" i="9"/>
  <c r="C443" i="9"/>
  <c r="C442" i="9"/>
  <c r="C441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BG73" i="7" l="1"/>
  <c r="BF73" i="7"/>
  <c r="BE73" i="7"/>
  <c r="BD73" i="7"/>
  <c r="BC73" i="7"/>
  <c r="BB73" i="7"/>
  <c r="BA73" i="7"/>
  <c r="AZ73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B719" i="2" l="1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J225" i="1"/>
  <c r="J239" i="1"/>
  <c r="J236" i="1"/>
  <c r="J228" i="1"/>
  <c r="J251" i="1"/>
  <c r="J230" i="1"/>
  <c r="J248" i="1"/>
  <c r="J227" i="1"/>
  <c r="J241" i="1"/>
  <c r="J245" i="1"/>
  <c r="J218" i="1"/>
  <c r="J211" i="1"/>
  <c r="J223" i="1"/>
  <c r="J208" i="1"/>
  <c r="J222" i="1"/>
  <c r="J250" i="1"/>
  <c r="J210" i="1"/>
  <c r="J229" i="1"/>
  <c r="J231" i="1"/>
  <c r="J220" i="1"/>
  <c r="J234" i="1"/>
  <c r="J244" i="1"/>
  <c r="J217" i="1"/>
  <c r="J213" i="1"/>
  <c r="J247" i="1"/>
  <c r="J253" i="1"/>
  <c r="J224" i="1"/>
  <c r="J235" i="1"/>
  <c r="J249" i="1"/>
  <c r="J209" i="1"/>
  <c r="J207" i="1"/>
  <c r="J232" i="1"/>
  <c r="J215" i="1"/>
  <c r="J219" i="1"/>
  <c r="J237" i="1"/>
  <c r="J214" i="1"/>
  <c r="J246" i="1"/>
  <c r="J243" i="1"/>
  <c r="J242" i="1"/>
  <c r="J233" i="1"/>
  <c r="J238" i="1"/>
  <c r="J252" i="1"/>
  <c r="J221" i="1"/>
  <c r="J212" i="1"/>
  <c r="J240" i="1"/>
  <c r="J226" i="1"/>
  <c r="J216" i="1"/>
  <c r="J171" i="1"/>
  <c r="J195" i="1"/>
  <c r="J178" i="1"/>
  <c r="J180" i="1"/>
  <c r="J148" i="1"/>
  <c r="J161" i="1"/>
  <c r="J192" i="1"/>
  <c r="J200" i="1"/>
  <c r="J147" i="1"/>
  <c r="J206" i="1"/>
  <c r="J199" i="1"/>
  <c r="J196" i="1"/>
  <c r="J184" i="1"/>
  <c r="J194" i="1"/>
  <c r="J168" i="1"/>
  <c r="J188" i="1"/>
  <c r="J189" i="1"/>
  <c r="J164" i="1"/>
  <c r="J187" i="1"/>
  <c r="J169" i="1"/>
  <c r="J146" i="1"/>
  <c r="J202" i="1"/>
  <c r="J165" i="1"/>
  <c r="J185" i="1"/>
  <c r="J177" i="1"/>
  <c r="J186" i="1"/>
  <c r="J191" i="1"/>
  <c r="J152" i="1"/>
  <c r="J166" i="1"/>
  <c r="J150" i="1"/>
  <c r="J159" i="1"/>
  <c r="J179" i="1"/>
  <c r="J175" i="1"/>
  <c r="J182" i="1"/>
  <c r="J156" i="1"/>
  <c r="J198" i="1"/>
  <c r="J154" i="1"/>
  <c r="J205" i="1"/>
  <c r="J160" i="1"/>
  <c r="J163" i="1"/>
  <c r="J151" i="1"/>
  <c r="J157" i="1"/>
  <c r="J167" i="1"/>
  <c r="J149" i="1"/>
  <c r="J158" i="1"/>
  <c r="J197" i="1"/>
  <c r="J174" i="1"/>
  <c r="J173" i="1"/>
  <c r="J170" i="1"/>
  <c r="J172" i="1"/>
  <c r="J176" i="1"/>
  <c r="J181" i="1"/>
  <c r="J193" i="1"/>
  <c r="J162" i="1"/>
  <c r="J190" i="1"/>
  <c r="J203" i="1"/>
  <c r="J155" i="1"/>
  <c r="J201" i="1"/>
  <c r="J183" i="1"/>
  <c r="J153" i="1"/>
  <c r="J204" i="1"/>
  <c r="J138" i="1"/>
  <c r="J123" i="1"/>
  <c r="J118" i="1"/>
  <c r="J136" i="1"/>
  <c r="J129" i="1"/>
  <c r="J128" i="1"/>
  <c r="J142" i="1"/>
  <c r="J126" i="1"/>
  <c r="J113" i="1"/>
  <c r="J115" i="1"/>
  <c r="J105" i="1"/>
  <c r="J134" i="1"/>
  <c r="J133" i="1"/>
  <c r="J121" i="1"/>
  <c r="J110" i="1"/>
  <c r="J140" i="1"/>
  <c r="J145" i="1"/>
  <c r="J130" i="1"/>
  <c r="J119" i="1"/>
  <c r="J137" i="1"/>
  <c r="J125" i="1"/>
  <c r="J117" i="1"/>
  <c r="J106" i="1"/>
  <c r="J111" i="1"/>
  <c r="J112" i="1"/>
  <c r="J104" i="1"/>
  <c r="J108" i="1"/>
  <c r="J132" i="1"/>
  <c r="J114" i="1"/>
  <c r="J116" i="1"/>
  <c r="J141" i="1"/>
  <c r="J107" i="1"/>
  <c r="J127" i="1"/>
  <c r="J144" i="1"/>
  <c r="J109" i="1"/>
  <c r="J135" i="1"/>
  <c r="J131" i="1"/>
  <c r="J122" i="1"/>
  <c r="J120" i="1"/>
  <c r="J124" i="1"/>
  <c r="J143" i="1"/>
  <c r="J139" i="1"/>
  <c r="J93" i="1" l="1"/>
  <c r="J87" i="1"/>
  <c r="J80" i="1"/>
  <c r="J82" i="1"/>
  <c r="J96" i="1"/>
  <c r="J101" i="1"/>
  <c r="J103" i="1"/>
  <c r="J95" i="1"/>
  <c r="J97" i="1"/>
  <c r="J100" i="1"/>
  <c r="J92" i="1"/>
  <c r="J85" i="1"/>
  <c r="J90" i="1"/>
  <c r="J88" i="1"/>
  <c r="J98" i="1"/>
  <c r="J84" i="1"/>
  <c r="J91" i="1"/>
  <c r="J94" i="1"/>
  <c r="J102" i="1"/>
  <c r="J86" i="1"/>
  <c r="J83" i="1"/>
  <c r="J99" i="1"/>
  <c r="J81" i="1"/>
  <c r="J89" i="1"/>
  <c r="J34" i="1"/>
  <c r="J26" i="1"/>
  <c r="J46" i="1"/>
  <c r="J51" i="1"/>
  <c r="J24" i="1"/>
  <c r="J55" i="1"/>
  <c r="J64" i="1"/>
  <c r="J69" i="1"/>
  <c r="J17" i="1"/>
  <c r="J15" i="1"/>
  <c r="J77" i="1"/>
  <c r="J60" i="1"/>
  <c r="J4" i="1"/>
  <c r="J79" i="1"/>
  <c r="J37" i="1"/>
  <c r="J73" i="1"/>
  <c r="J21" i="1"/>
  <c r="J6" i="1"/>
  <c r="J54" i="1"/>
  <c r="J36" i="1"/>
  <c r="J32" i="1"/>
  <c r="J47" i="1"/>
  <c r="J45" i="1"/>
  <c r="J67" i="1"/>
  <c r="J9" i="1"/>
  <c r="J71" i="1"/>
  <c r="J30" i="1"/>
  <c r="J62" i="1"/>
  <c r="J5" i="1"/>
  <c r="J11" i="1"/>
  <c r="J75" i="1"/>
  <c r="J58" i="1"/>
  <c r="J49" i="1"/>
  <c r="J2" i="1"/>
  <c r="J66" i="1"/>
  <c r="J13" i="1"/>
  <c r="J19" i="1"/>
  <c r="J53" i="1"/>
  <c r="J33" i="1"/>
  <c r="J48" i="1"/>
  <c r="J63" i="1"/>
  <c r="J7" i="1"/>
  <c r="J10" i="1"/>
  <c r="J42" i="1"/>
  <c r="J20" i="1"/>
  <c r="J14" i="1"/>
  <c r="J44" i="1"/>
  <c r="J23" i="1"/>
  <c r="J72" i="1"/>
  <c r="J28" i="1"/>
  <c r="J31" i="1"/>
  <c r="J68" i="1"/>
  <c r="J16" i="1"/>
  <c r="J56" i="1"/>
  <c r="J76" i="1"/>
  <c r="J59" i="1"/>
  <c r="J40" i="1"/>
  <c r="J50" i="1"/>
  <c r="J38" i="1"/>
  <c r="J52" i="1"/>
  <c r="J78" i="1"/>
  <c r="J3" i="1"/>
  <c r="J43" i="1"/>
  <c r="J25" i="1"/>
  <c r="J35" i="1"/>
  <c r="J70" i="1"/>
  <c r="J65" i="1"/>
  <c r="J8" i="1"/>
  <c r="J39" i="1"/>
  <c r="J41" i="1"/>
  <c r="J29" i="1"/>
  <c r="J12" i="1"/>
  <c r="J57" i="1"/>
  <c r="J61" i="1"/>
  <c r="J74" i="1"/>
  <c r="J22" i="1"/>
  <c r="J27" i="1"/>
  <c r="J18" i="1"/>
</calcChain>
</file>

<file path=xl/sharedStrings.xml><?xml version="1.0" encoding="utf-8"?>
<sst xmlns="http://schemas.openxmlformats.org/spreadsheetml/2006/main" count="6186" uniqueCount="368">
  <si>
    <t>Fecha</t>
  </si>
  <si>
    <t>Especie</t>
  </si>
  <si>
    <t>Nombre.comun</t>
  </si>
  <si>
    <t>Common name</t>
  </si>
  <si>
    <t>No.org</t>
  </si>
  <si>
    <t>Sitio</t>
  </si>
  <si>
    <t>Transecto</t>
  </si>
  <si>
    <t>Lat</t>
  </si>
  <si>
    <t>Long</t>
  </si>
  <si>
    <t>Densidad</t>
  </si>
  <si>
    <t>Prof.prom</t>
  </si>
  <si>
    <t>Temp.a.prof</t>
  </si>
  <si>
    <t>Pmax</t>
  </si>
  <si>
    <t>Abudefduf saxatilis</t>
  </si>
  <si>
    <t>Sargento</t>
  </si>
  <si>
    <t>Sergeant major</t>
  </si>
  <si>
    <t>Los hongos</t>
  </si>
  <si>
    <t>T1</t>
  </si>
  <si>
    <t>Acanthurus chirurgus</t>
  </si>
  <si>
    <t>Cirujano rayado</t>
  </si>
  <si>
    <t>Doctorfish</t>
  </si>
  <si>
    <t>T2</t>
  </si>
  <si>
    <t>Acanthurus coeruleus</t>
  </si>
  <si>
    <t>Cirujano azul</t>
  </si>
  <si>
    <t>Blue tang</t>
  </si>
  <si>
    <t>Anisotremus virginicus</t>
  </si>
  <si>
    <t>Burro payaso</t>
  </si>
  <si>
    <t>Porkfish</t>
  </si>
  <si>
    <t>Bodianus rufus</t>
  </si>
  <si>
    <t>Vieja espanola</t>
  </si>
  <si>
    <t>Spanish hogfish</t>
  </si>
  <si>
    <t>Calamus nodosus</t>
  </si>
  <si>
    <t>Mojarron pecos</t>
  </si>
  <si>
    <t>Knobbed porgy</t>
  </si>
  <si>
    <t>Canthigaster rostrata</t>
  </si>
  <si>
    <t>Tamborin narizon</t>
  </si>
  <si>
    <t>Caribbean sharpnose-puffer</t>
  </si>
  <si>
    <t>Chaetodon capistratus</t>
  </si>
  <si>
    <t>Mariposa ocelada</t>
  </si>
  <si>
    <t>Foureye butterflyfish</t>
  </si>
  <si>
    <t>Chromis cyanea</t>
  </si>
  <si>
    <t>Damisela azul</t>
  </si>
  <si>
    <t>Blue chromis</t>
  </si>
  <si>
    <t>Clepticus parrae</t>
  </si>
  <si>
    <t>Damisela mulata</t>
  </si>
  <si>
    <t>Creole wrasse</t>
  </si>
  <si>
    <t>Elacatinus oceanops</t>
  </si>
  <si>
    <t>Gobio neon</t>
  </si>
  <si>
    <t>Neon goby</t>
  </si>
  <si>
    <t>Epinephelus adscensionis</t>
  </si>
  <si>
    <t>Cabrilla payaso</t>
  </si>
  <si>
    <t>Rock hind</t>
  </si>
  <si>
    <t>Gramma loreto</t>
  </si>
  <si>
    <t>Loreto</t>
  </si>
  <si>
    <t>Royal gramma</t>
  </si>
  <si>
    <t>Haemulon flavolineatum</t>
  </si>
  <si>
    <t>Ronco condenado</t>
  </si>
  <si>
    <t>French grunt</t>
  </si>
  <si>
    <t>Haemulon plumierii</t>
  </si>
  <si>
    <t>Chac-chi</t>
  </si>
  <si>
    <t>White grunt</t>
  </si>
  <si>
    <t>Halichoeres garnoti</t>
  </si>
  <si>
    <t>Doncella cabeciamarilla</t>
  </si>
  <si>
    <t>Yellowhead wrasse</t>
  </si>
  <si>
    <t>Holacanthus bermudensis</t>
  </si>
  <si>
    <t>Chabelita azul</t>
  </si>
  <si>
    <t>Blue angelfish</t>
  </si>
  <si>
    <t>Holacanthus ciliaris</t>
  </si>
  <si>
    <t>Angel reina</t>
  </si>
  <si>
    <t>Queen angelfish</t>
  </si>
  <si>
    <t>Holocentrus rufus</t>
  </si>
  <si>
    <t>Candil rufo</t>
  </si>
  <si>
    <t>Longspine squirrelfish</t>
  </si>
  <si>
    <t>Hypoplectrus puella</t>
  </si>
  <si>
    <t>Mero barril</t>
  </si>
  <si>
    <t>Barred hamlet</t>
  </si>
  <si>
    <t>Kyphosus sectatrix</t>
  </si>
  <si>
    <t>Chopa blanca</t>
  </si>
  <si>
    <t>Bermuda sea chub</t>
  </si>
  <si>
    <t>Lachnolaimus maximus</t>
  </si>
  <si>
    <t>Boquinete</t>
  </si>
  <si>
    <t>Hogfish</t>
  </si>
  <si>
    <t>Lutjanus analis</t>
  </si>
  <si>
    <t>Pargo criollo</t>
  </si>
  <si>
    <t>Mutton snapper</t>
  </si>
  <si>
    <t>Mycteroperca bonaci</t>
  </si>
  <si>
    <t>Negrillo</t>
  </si>
  <si>
    <t>Black grouper</t>
  </si>
  <si>
    <t>Ocyurus chrysurus</t>
  </si>
  <si>
    <t>Rubia</t>
  </si>
  <si>
    <t>Yellowtail snapper</t>
  </si>
  <si>
    <t>Pomacanthus arcuatus</t>
  </si>
  <si>
    <t>Gallineta café</t>
  </si>
  <si>
    <t>Gray angelfish</t>
  </si>
  <si>
    <t>Scarus coeruleus</t>
  </si>
  <si>
    <t>Loro azul</t>
  </si>
  <si>
    <t>Blue parrotfish</t>
  </si>
  <si>
    <t>Scarus taeniopterus</t>
  </si>
  <si>
    <t>Loro princesa</t>
  </si>
  <si>
    <t>Princess parrotfish</t>
  </si>
  <si>
    <t>Sparisoma aurofrenatum</t>
  </si>
  <si>
    <t>Loro manchado</t>
  </si>
  <si>
    <t>Redband parrotfish</t>
  </si>
  <si>
    <t>Sparisoma viride</t>
  </si>
  <si>
    <t>Loro brilloso</t>
  </si>
  <si>
    <t>Spotlight parrotfish</t>
  </si>
  <si>
    <t>Stegastes planifrons</t>
  </si>
  <si>
    <t>Damisela tres puntos</t>
  </si>
  <si>
    <t>Threespot damselfish</t>
  </si>
  <si>
    <t>Stegastes variabilis</t>
  </si>
  <si>
    <t>Damisela cocoa</t>
  </si>
  <si>
    <t>Cocoa damselfish</t>
  </si>
  <si>
    <t>Thalassoma bifasciatum</t>
  </si>
  <si>
    <t>Cara de cotorra</t>
  </si>
  <si>
    <t>Bluehead wrasse</t>
  </si>
  <si>
    <t>Pendiente Norte somero</t>
  </si>
  <si>
    <t>Pendiente Norte (lost)</t>
  </si>
  <si>
    <t>Acanthurus tractus</t>
  </si>
  <si>
    <t>Cirujano pardo</t>
  </si>
  <si>
    <t>Ocean triggerfish</t>
  </si>
  <si>
    <t>Chaetodon sedentarius</t>
  </si>
  <si>
    <t>Mariposa parche</t>
  </si>
  <si>
    <t>Reef butterflyfish</t>
  </si>
  <si>
    <t>Gnatholepis thompsoni</t>
  </si>
  <si>
    <t>Gobio puntadorada</t>
  </si>
  <si>
    <t>Goldspot goby</t>
  </si>
  <si>
    <t>Sparisoma rubripinne</t>
  </si>
  <si>
    <t>Loro coliamarilla</t>
  </si>
  <si>
    <t>Redfin parrotfish</t>
  </si>
  <si>
    <t>Sphyraena barracuda</t>
  </si>
  <si>
    <t>Barracuda</t>
  </si>
  <si>
    <t>Barrcuda</t>
  </si>
  <si>
    <t>Marisol</t>
  </si>
  <si>
    <t>Chromis multilineata</t>
  </si>
  <si>
    <t>Damisela café</t>
  </si>
  <si>
    <t>Brown chromis</t>
  </si>
  <si>
    <t>Halichoeres bivittatus</t>
  </si>
  <si>
    <t>Doncella rayada</t>
  </si>
  <si>
    <t>Slippery dick</t>
  </si>
  <si>
    <t>Halichoeres caudalis</t>
  </si>
  <si>
    <t>Doncella pintada</t>
  </si>
  <si>
    <t>Painted wrasse</t>
  </si>
  <si>
    <t>Pseudupeneus maculatus</t>
  </si>
  <si>
    <t>Chivo manchado</t>
  </si>
  <si>
    <t>Spotted goatfish</t>
  </si>
  <si>
    <t>Serranus tigrinus</t>
  </si>
  <si>
    <t>Serrano arlequin</t>
  </si>
  <si>
    <t>Harlequin bass</t>
  </si>
  <si>
    <t>Stegastes partitus</t>
  </si>
  <si>
    <t>Damisela bicolor</t>
  </si>
  <si>
    <t>Bicolor damselfish</t>
  </si>
  <si>
    <t>Los Arcos</t>
  </si>
  <si>
    <t>Ocean surgeonfish</t>
  </si>
  <si>
    <t>Frente a Desterrada</t>
  </si>
  <si>
    <t>Balistes vetula</t>
  </si>
  <si>
    <t>Cochino</t>
  </si>
  <si>
    <t>Queen triggerfish</t>
  </si>
  <si>
    <t>Caranx ruber</t>
  </si>
  <si>
    <t>Carbonera</t>
  </si>
  <si>
    <t>Bar Jack</t>
  </si>
  <si>
    <t>Chaetodon ocellatus</t>
  </si>
  <si>
    <t>Mariposa perla amarilla</t>
  </si>
  <si>
    <t>Spotfin butterflyfish</t>
  </si>
  <si>
    <t>Gobioclinus gobio</t>
  </si>
  <si>
    <t>Trambollo carapalida</t>
  </si>
  <si>
    <t>Palehead blenny</t>
  </si>
  <si>
    <t>Gymnothorax funebris</t>
  </si>
  <si>
    <t>Morena verde</t>
  </si>
  <si>
    <t>Green moray</t>
  </si>
  <si>
    <t>Pomacanthus paru</t>
  </si>
  <si>
    <t>Angel Frances</t>
  </si>
  <si>
    <t>French angelfish</t>
  </si>
  <si>
    <t>Pterois volitans</t>
  </si>
  <si>
    <t>Pez leon</t>
  </si>
  <si>
    <t>Lionfish</t>
  </si>
  <si>
    <t>Rypticus saponaceus</t>
  </si>
  <si>
    <t>Jabonero grande</t>
  </si>
  <si>
    <t>Greater soapfish</t>
  </si>
  <si>
    <t>Scarus coelestinus</t>
  </si>
  <si>
    <t>Loro de medianoche</t>
  </si>
  <si>
    <t>Midnight parrotfish</t>
  </si>
  <si>
    <t>El Tweed</t>
  </si>
  <si>
    <t>T3</t>
  </si>
  <si>
    <t>Aetobatus narinari</t>
  </si>
  <si>
    <t>Chucho</t>
  </si>
  <si>
    <t>Spotted eagle ray</t>
  </si>
  <si>
    <t>Aluterus scriptus</t>
  </si>
  <si>
    <t>Lija trompa</t>
  </si>
  <si>
    <t>Scribbled leatherjacket filefish</t>
  </si>
  <si>
    <t>Aulostomus maculatus</t>
  </si>
  <si>
    <t>Trompeta del Atlantico</t>
  </si>
  <si>
    <t>Atlantic trumpetfish</t>
  </si>
  <si>
    <t>Entomacrodus nigricans</t>
  </si>
  <si>
    <t>Borracho perlado</t>
  </si>
  <si>
    <t>Pearl blenny</t>
  </si>
  <si>
    <t>Melichthys niger</t>
  </si>
  <si>
    <t>Cochito negro</t>
  </si>
  <si>
    <t>Black triggerfish</t>
  </si>
  <si>
    <t>Clase</t>
  </si>
  <si>
    <t>Orden</t>
  </si>
  <si>
    <t>Familia</t>
  </si>
  <si>
    <t>Género</t>
  </si>
  <si>
    <t>Actinopteri</t>
  </si>
  <si>
    <t>Acanthuriformes</t>
  </si>
  <si>
    <t>Acanthuridae</t>
  </si>
  <si>
    <t>Acanthurus</t>
  </si>
  <si>
    <t>chirurgus</t>
  </si>
  <si>
    <t>coeruleus</t>
  </si>
  <si>
    <t>tractus</t>
  </si>
  <si>
    <t>Chaetodontidae</t>
  </si>
  <si>
    <t>Chaetodon</t>
  </si>
  <si>
    <t>capistratus</t>
  </si>
  <si>
    <t>ocellatus</t>
  </si>
  <si>
    <t>sedentarius</t>
  </si>
  <si>
    <t>Pomacanthidae</t>
  </si>
  <si>
    <t>Holacanthus</t>
  </si>
  <si>
    <t>bermudensis</t>
  </si>
  <si>
    <t>ciliaris</t>
  </si>
  <si>
    <t>Pomacanthus</t>
  </si>
  <si>
    <t>arcuatus</t>
  </si>
  <si>
    <t>paru</t>
  </si>
  <si>
    <t>Muraenidae</t>
  </si>
  <si>
    <t>Gymnothorax</t>
  </si>
  <si>
    <t>funebris</t>
  </si>
  <si>
    <t>Blenniiformes</t>
  </si>
  <si>
    <t>Blenniidae</t>
  </si>
  <si>
    <t>Entomacrodus</t>
  </si>
  <si>
    <t>nigricans</t>
  </si>
  <si>
    <t>Labrisomidae</t>
  </si>
  <si>
    <t>Gobioclinus</t>
  </si>
  <si>
    <t>gobio</t>
  </si>
  <si>
    <t>Carangaria incertae sedis</t>
  </si>
  <si>
    <t>Sphyraenidae</t>
  </si>
  <si>
    <t>Sphyraena</t>
  </si>
  <si>
    <t>barracuda</t>
  </si>
  <si>
    <t>Carangiformes</t>
  </si>
  <si>
    <t>Carangidae</t>
  </si>
  <si>
    <t>Caranx</t>
  </si>
  <si>
    <t>ruber</t>
  </si>
  <si>
    <t>Centrarchiformes</t>
  </si>
  <si>
    <t>Kyphosidae</t>
  </si>
  <si>
    <t>Kyphosus</t>
  </si>
  <si>
    <t>sectatrix</t>
  </si>
  <si>
    <t>Eupercaria incertae sedis</t>
  </si>
  <si>
    <t>Haemulidae</t>
  </si>
  <si>
    <t>Anisotremus</t>
  </si>
  <si>
    <t>virginicus</t>
  </si>
  <si>
    <t>Haemulon</t>
  </si>
  <si>
    <t>flavolineatum</t>
  </si>
  <si>
    <t>plumierii</t>
  </si>
  <si>
    <t>Labridae</t>
  </si>
  <si>
    <t>Bodianus</t>
  </si>
  <si>
    <t>rufus</t>
  </si>
  <si>
    <t>Clepticus</t>
  </si>
  <si>
    <t>parrae</t>
  </si>
  <si>
    <t>Halichoeres</t>
  </si>
  <si>
    <t>bivittatus</t>
  </si>
  <si>
    <t>caudalis</t>
  </si>
  <si>
    <t>garnoti</t>
  </si>
  <si>
    <t>Lachnolaimus</t>
  </si>
  <si>
    <t>maximus</t>
  </si>
  <si>
    <t>Thalassoma</t>
  </si>
  <si>
    <t>bifasciatum</t>
  </si>
  <si>
    <t>Lutjanidae</t>
  </si>
  <si>
    <t>Lutjanus</t>
  </si>
  <si>
    <t>analis</t>
  </si>
  <si>
    <t>Ocyurus</t>
  </si>
  <si>
    <t>chrysurus</t>
  </si>
  <si>
    <t>Scaridae</t>
  </si>
  <si>
    <t>Scarus</t>
  </si>
  <si>
    <t>coelestinus</t>
  </si>
  <si>
    <t>taeniopterus</t>
  </si>
  <si>
    <t>Sparisoma</t>
  </si>
  <si>
    <t>aurofrenatum</t>
  </si>
  <si>
    <t>rubripinne</t>
  </si>
  <si>
    <t>viride</t>
  </si>
  <si>
    <t>Sparidae</t>
  </si>
  <si>
    <t>Calamus</t>
  </si>
  <si>
    <t>nodosus</t>
  </si>
  <si>
    <t>Gobiiformes</t>
  </si>
  <si>
    <t>Gobiidae</t>
  </si>
  <si>
    <t>Elacatinus</t>
  </si>
  <si>
    <t>oceanops</t>
  </si>
  <si>
    <t>Gnatholepis</t>
  </si>
  <si>
    <t>thompsoni</t>
  </si>
  <si>
    <t>Holocentriformes</t>
  </si>
  <si>
    <t>Holocentridae</t>
  </si>
  <si>
    <t>Holocentrus</t>
  </si>
  <si>
    <t>Mulliformes</t>
  </si>
  <si>
    <t>Mullidae</t>
  </si>
  <si>
    <t>Pseudupeneus</t>
  </si>
  <si>
    <t>maculatus</t>
  </si>
  <si>
    <t>Ovalentaria incertae sedis</t>
  </si>
  <si>
    <t>Grammatidae</t>
  </si>
  <si>
    <t>Gramma</t>
  </si>
  <si>
    <t>loreto</t>
  </si>
  <si>
    <t>Pomacentridae</t>
  </si>
  <si>
    <t>Abudefduf</t>
  </si>
  <si>
    <t>saxatilis</t>
  </si>
  <si>
    <t>Chromis</t>
  </si>
  <si>
    <t>cyanea</t>
  </si>
  <si>
    <t>multilineata</t>
  </si>
  <si>
    <t>Stegastes</t>
  </si>
  <si>
    <t>partitus</t>
  </si>
  <si>
    <t>planifrons</t>
  </si>
  <si>
    <t>variabilis</t>
  </si>
  <si>
    <t>Perciformes</t>
  </si>
  <si>
    <t>Scorpaenidae</t>
  </si>
  <si>
    <t>Pterois</t>
  </si>
  <si>
    <t>volitans</t>
  </si>
  <si>
    <t>Serranidae</t>
  </si>
  <si>
    <t>Epinephelus</t>
  </si>
  <si>
    <t>adscensionis</t>
  </si>
  <si>
    <t>Hypoplectrus</t>
  </si>
  <si>
    <t>puella</t>
  </si>
  <si>
    <t>Mycteroperca</t>
  </si>
  <si>
    <t>bonaci</t>
  </si>
  <si>
    <t>Rypticus</t>
  </si>
  <si>
    <t>saponaceus</t>
  </si>
  <si>
    <t>Serranus</t>
  </si>
  <si>
    <t>tigrinus</t>
  </si>
  <si>
    <t>Syngnathiformes</t>
  </si>
  <si>
    <t>Aulostomidae</t>
  </si>
  <si>
    <t>Aulostomus</t>
  </si>
  <si>
    <t>Tetraodontiformes</t>
  </si>
  <si>
    <t>Balistidae</t>
  </si>
  <si>
    <t>Balistes</t>
  </si>
  <si>
    <t>vetula</t>
  </si>
  <si>
    <t>Melichthys</t>
  </si>
  <si>
    <t>niger</t>
  </si>
  <si>
    <t>Monacanthidae</t>
  </si>
  <si>
    <t>Aluterus</t>
  </si>
  <si>
    <t>scriptus</t>
  </si>
  <si>
    <t>Tetraodontidae</t>
  </si>
  <si>
    <t>Canthigaster</t>
  </si>
  <si>
    <t>rostrata</t>
  </si>
  <si>
    <t>Elasmobranchii</t>
  </si>
  <si>
    <t>Myliobatiformes</t>
  </si>
  <si>
    <t>Myliobatidae</t>
  </si>
  <si>
    <t>Aetobatus</t>
  </si>
  <si>
    <t>narinari</t>
  </si>
  <si>
    <t>Shannon</t>
  </si>
  <si>
    <t>Richness</t>
  </si>
  <si>
    <t>Menhinick</t>
  </si>
  <si>
    <t>pielou</t>
  </si>
  <si>
    <t>Prof.max</t>
  </si>
  <si>
    <t>n</t>
  </si>
  <si>
    <t>Frente Desterrada</t>
  </si>
  <si>
    <t>Los Hongos</t>
  </si>
  <si>
    <t>Pendiente Norte</t>
  </si>
  <si>
    <t>Total</t>
  </si>
  <si>
    <t>Talla.cm</t>
  </si>
  <si>
    <t>Peso.g</t>
  </si>
  <si>
    <t>a</t>
  </si>
  <si>
    <t>Biomasa</t>
  </si>
  <si>
    <t>Mero rojo</t>
  </si>
  <si>
    <t>Huachinango</t>
  </si>
  <si>
    <t>Canane</t>
  </si>
  <si>
    <t>Pargo</t>
  </si>
  <si>
    <t>Cherna</t>
  </si>
  <si>
    <t>Cabrilla</t>
  </si>
  <si>
    <t>Abadejo</t>
  </si>
  <si>
    <t>Esmedregal</t>
  </si>
  <si>
    <t>Segundos</t>
  </si>
  <si>
    <t>Minutos</t>
  </si>
  <si>
    <t>Prof.m</t>
  </si>
  <si>
    <t>Los Hongos somero</t>
  </si>
  <si>
    <t>Los Hongos profundo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</si>
</sst>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5" fontId="0" fillId="0" borderId="0" xfId="0" applyNumberFormat="1"/>
    <xf numFmtId="0" fontId="1" fillId="0" borderId="0" xfId="0" applyFont="1"/>
    <xf numFmtId="15" fontId="1" fillId="0" borderId="0" xfId="0" applyNumberFormat="1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3"/>
  <sheetViews>
    <sheetView tabSelected="1" workbookViewId="0">
      <selection activeCell="H207" sqref="H207:I207"/>
    </sheetView>
  </sheetViews>
  <sheetFormatPr baseColWidth="10" defaultColWidth="11.5" defaultRowHeight="15" x14ac:dyDescent="0.2"/>
  <cols>
    <col min="2" max="2" width="24.1640625" bestFit="1" customWidth="1"/>
    <col min="4" max="4" width="21.6640625" bestFit="1" customWidth="1"/>
    <col min="6" max="6" width="23.33203125" bestFit="1" customWidth="1"/>
  </cols>
  <sheetData>
    <row r="1" spans="1:1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">
      <c r="A2" s="1">
        <v>44701</v>
      </c>
      <c r="B2" t="s">
        <v>13</v>
      </c>
      <c r="C2" s="1" t="s">
        <v>14</v>
      </c>
      <c r="D2" t="s">
        <v>15</v>
      </c>
      <c r="E2">
        <v>1</v>
      </c>
      <c r="F2" t="s">
        <v>16</v>
      </c>
      <c r="G2" t="s">
        <v>17</v>
      </c>
      <c r="H2">
        <v>22.393435</v>
      </c>
      <c r="I2">
        <v>-89.706057999999999</v>
      </c>
      <c r="J2">
        <f t="shared" ref="J2:J65" si="0">E2/50</f>
        <v>0.02</v>
      </c>
      <c r="K2">
        <v>16.7</v>
      </c>
      <c r="L2">
        <v>27</v>
      </c>
      <c r="M2">
        <v>22</v>
      </c>
    </row>
    <row r="3" spans="1:13" x14ac:dyDescent="0.2">
      <c r="A3" s="1">
        <v>44701</v>
      </c>
      <c r="B3" t="s">
        <v>18</v>
      </c>
      <c r="C3" s="1" t="s">
        <v>19</v>
      </c>
      <c r="D3" t="s">
        <v>20</v>
      </c>
      <c r="E3">
        <v>3</v>
      </c>
      <c r="F3" t="s">
        <v>16</v>
      </c>
      <c r="G3" t="s">
        <v>17</v>
      </c>
      <c r="H3">
        <v>22.394034999999999</v>
      </c>
      <c r="I3">
        <v>-89.705731</v>
      </c>
      <c r="J3">
        <f t="shared" si="0"/>
        <v>0.06</v>
      </c>
      <c r="K3">
        <v>14.5</v>
      </c>
      <c r="L3">
        <v>27</v>
      </c>
      <c r="M3">
        <v>19.2</v>
      </c>
    </row>
    <row r="4" spans="1:13" x14ac:dyDescent="0.2">
      <c r="A4" s="1">
        <v>44701</v>
      </c>
      <c r="B4" t="s">
        <v>18</v>
      </c>
      <c r="C4" s="1" t="s">
        <v>19</v>
      </c>
      <c r="D4" t="s">
        <v>20</v>
      </c>
      <c r="E4">
        <v>2</v>
      </c>
      <c r="F4" t="s">
        <v>16</v>
      </c>
      <c r="G4" t="s">
        <v>21</v>
      </c>
      <c r="H4">
        <v>22.393435</v>
      </c>
      <c r="I4">
        <v>-89.706057999999999</v>
      </c>
      <c r="J4">
        <f t="shared" si="0"/>
        <v>0.04</v>
      </c>
      <c r="K4">
        <v>16.7</v>
      </c>
      <c r="L4">
        <v>27</v>
      </c>
      <c r="M4">
        <v>22</v>
      </c>
    </row>
    <row r="5" spans="1:13" x14ac:dyDescent="0.2">
      <c r="A5" s="1">
        <v>44701</v>
      </c>
      <c r="B5" t="s">
        <v>22</v>
      </c>
      <c r="C5" t="s">
        <v>23</v>
      </c>
      <c r="D5" t="s">
        <v>24</v>
      </c>
      <c r="E5">
        <v>1</v>
      </c>
      <c r="F5" t="s">
        <v>16</v>
      </c>
      <c r="G5" t="s">
        <v>17</v>
      </c>
      <c r="H5">
        <v>22.393435</v>
      </c>
      <c r="I5">
        <v>-89.706057999999999</v>
      </c>
      <c r="J5">
        <f t="shared" si="0"/>
        <v>0.02</v>
      </c>
      <c r="K5">
        <v>16.7</v>
      </c>
      <c r="L5">
        <v>27</v>
      </c>
      <c r="M5">
        <v>22</v>
      </c>
    </row>
    <row r="6" spans="1:13" x14ac:dyDescent="0.2">
      <c r="A6" s="1">
        <v>44701</v>
      </c>
      <c r="B6" t="s">
        <v>22</v>
      </c>
      <c r="C6" t="s">
        <v>23</v>
      </c>
      <c r="D6" t="s">
        <v>24</v>
      </c>
      <c r="E6">
        <v>1</v>
      </c>
      <c r="F6" t="s">
        <v>16</v>
      </c>
      <c r="G6" t="s">
        <v>21</v>
      </c>
      <c r="H6">
        <v>22.393435</v>
      </c>
      <c r="I6">
        <v>-89.706057999999999</v>
      </c>
      <c r="J6">
        <f t="shared" si="0"/>
        <v>0.02</v>
      </c>
      <c r="K6">
        <v>16.7</v>
      </c>
      <c r="L6">
        <v>27</v>
      </c>
      <c r="M6">
        <v>22</v>
      </c>
    </row>
    <row r="7" spans="1:13" x14ac:dyDescent="0.2">
      <c r="A7" s="1">
        <v>44701</v>
      </c>
      <c r="B7" t="s">
        <v>25</v>
      </c>
      <c r="C7" s="1" t="s">
        <v>26</v>
      </c>
      <c r="D7" t="s">
        <v>27</v>
      </c>
      <c r="E7">
        <v>1</v>
      </c>
      <c r="F7" t="s">
        <v>16</v>
      </c>
      <c r="G7" t="s">
        <v>21</v>
      </c>
      <c r="H7">
        <v>22.394034999999999</v>
      </c>
      <c r="I7">
        <v>-89.705731</v>
      </c>
      <c r="J7">
        <f t="shared" si="0"/>
        <v>0.02</v>
      </c>
      <c r="K7">
        <v>14.5</v>
      </c>
      <c r="L7">
        <v>27</v>
      </c>
      <c r="M7">
        <v>19.2</v>
      </c>
    </row>
    <row r="8" spans="1:13" x14ac:dyDescent="0.2">
      <c r="A8" s="1">
        <v>44701</v>
      </c>
      <c r="B8" s="1" t="s">
        <v>28</v>
      </c>
      <c r="C8" s="1" t="s">
        <v>29</v>
      </c>
      <c r="D8" t="s">
        <v>30</v>
      </c>
      <c r="E8">
        <v>2</v>
      </c>
      <c r="F8" t="s">
        <v>16</v>
      </c>
      <c r="G8" t="s">
        <v>17</v>
      </c>
      <c r="H8">
        <v>22.394034999999999</v>
      </c>
      <c r="I8">
        <v>-89.705731</v>
      </c>
      <c r="J8">
        <f t="shared" si="0"/>
        <v>0.04</v>
      </c>
      <c r="K8">
        <v>14.5</v>
      </c>
      <c r="L8">
        <v>27</v>
      </c>
      <c r="M8">
        <v>19.2</v>
      </c>
    </row>
    <row r="9" spans="1:13" x14ac:dyDescent="0.2">
      <c r="A9" s="1">
        <v>44701</v>
      </c>
      <c r="B9" s="1" t="s">
        <v>28</v>
      </c>
      <c r="C9" s="1" t="s">
        <v>29</v>
      </c>
      <c r="D9" t="s">
        <v>30</v>
      </c>
      <c r="E9">
        <v>1</v>
      </c>
      <c r="F9" t="s">
        <v>16</v>
      </c>
      <c r="G9" t="s">
        <v>17</v>
      </c>
      <c r="H9">
        <v>22.393435</v>
      </c>
      <c r="I9">
        <v>-89.706057999999999</v>
      </c>
      <c r="J9">
        <f t="shared" si="0"/>
        <v>0.02</v>
      </c>
      <c r="K9">
        <v>16.7</v>
      </c>
      <c r="L9">
        <v>27</v>
      </c>
      <c r="M9">
        <v>22</v>
      </c>
    </row>
    <row r="10" spans="1:13" x14ac:dyDescent="0.2">
      <c r="A10" s="1">
        <v>44701</v>
      </c>
      <c r="B10" s="1" t="s">
        <v>28</v>
      </c>
      <c r="C10" s="1" t="s">
        <v>29</v>
      </c>
      <c r="D10" t="s">
        <v>30</v>
      </c>
      <c r="E10">
        <v>1</v>
      </c>
      <c r="F10" t="s">
        <v>16</v>
      </c>
      <c r="G10" t="s">
        <v>21</v>
      </c>
      <c r="H10">
        <v>22.394034999999999</v>
      </c>
      <c r="I10">
        <v>-89.705731</v>
      </c>
      <c r="J10">
        <f t="shared" si="0"/>
        <v>0.02</v>
      </c>
      <c r="K10">
        <v>14.5</v>
      </c>
      <c r="L10">
        <v>27</v>
      </c>
      <c r="M10">
        <v>19.2</v>
      </c>
    </row>
    <row r="11" spans="1:13" x14ac:dyDescent="0.2">
      <c r="A11" s="1">
        <v>44701</v>
      </c>
      <c r="B11" s="1" t="s">
        <v>31</v>
      </c>
      <c r="C11" s="1" t="s">
        <v>32</v>
      </c>
      <c r="D11" t="s">
        <v>33</v>
      </c>
      <c r="E11">
        <v>1</v>
      </c>
      <c r="F11" t="s">
        <v>16</v>
      </c>
      <c r="G11" t="s">
        <v>17</v>
      </c>
      <c r="H11">
        <v>22.393435</v>
      </c>
      <c r="I11">
        <v>-89.706057999999999</v>
      </c>
      <c r="J11">
        <f t="shared" si="0"/>
        <v>0.02</v>
      </c>
      <c r="K11">
        <v>16.7</v>
      </c>
      <c r="L11">
        <v>27</v>
      </c>
      <c r="M11">
        <v>22</v>
      </c>
    </row>
    <row r="12" spans="1:13" x14ac:dyDescent="0.2">
      <c r="A12" s="1">
        <v>44701</v>
      </c>
      <c r="B12" t="s">
        <v>34</v>
      </c>
      <c r="C12" t="s">
        <v>35</v>
      </c>
      <c r="D12" t="s">
        <v>36</v>
      </c>
      <c r="E12">
        <v>2</v>
      </c>
      <c r="F12" t="s">
        <v>16</v>
      </c>
      <c r="G12" t="s">
        <v>17</v>
      </c>
      <c r="H12">
        <v>22.394034999999999</v>
      </c>
      <c r="I12">
        <v>-89.705731</v>
      </c>
      <c r="J12">
        <f t="shared" si="0"/>
        <v>0.04</v>
      </c>
      <c r="K12">
        <v>14.5</v>
      </c>
      <c r="L12">
        <v>27</v>
      </c>
      <c r="M12">
        <v>19.2</v>
      </c>
    </row>
    <row r="13" spans="1:13" x14ac:dyDescent="0.2">
      <c r="A13" s="1">
        <v>44701</v>
      </c>
      <c r="B13" t="s">
        <v>34</v>
      </c>
      <c r="C13" t="s">
        <v>35</v>
      </c>
      <c r="D13" t="s">
        <v>36</v>
      </c>
      <c r="E13">
        <v>7</v>
      </c>
      <c r="F13" t="s">
        <v>16</v>
      </c>
      <c r="G13" t="s">
        <v>17</v>
      </c>
      <c r="H13">
        <v>22.393435</v>
      </c>
      <c r="I13">
        <v>-89.706057999999999</v>
      </c>
      <c r="J13">
        <f t="shared" si="0"/>
        <v>0.14000000000000001</v>
      </c>
      <c r="K13">
        <v>16.7</v>
      </c>
      <c r="L13">
        <v>27</v>
      </c>
      <c r="M13">
        <v>22</v>
      </c>
    </row>
    <row r="14" spans="1:13" x14ac:dyDescent="0.2">
      <c r="A14" s="1">
        <v>44701</v>
      </c>
      <c r="B14" t="s">
        <v>34</v>
      </c>
      <c r="C14" t="s">
        <v>35</v>
      </c>
      <c r="D14" t="s">
        <v>36</v>
      </c>
      <c r="E14">
        <v>5</v>
      </c>
      <c r="F14" t="s">
        <v>16</v>
      </c>
      <c r="G14" t="s">
        <v>21</v>
      </c>
      <c r="H14">
        <v>22.394034999999999</v>
      </c>
      <c r="I14">
        <v>-89.705731</v>
      </c>
      <c r="J14">
        <f t="shared" si="0"/>
        <v>0.1</v>
      </c>
      <c r="K14">
        <v>14.5</v>
      </c>
      <c r="L14">
        <v>27</v>
      </c>
      <c r="M14">
        <v>19.2</v>
      </c>
    </row>
    <row r="15" spans="1:13" x14ac:dyDescent="0.2">
      <c r="A15" s="1">
        <v>44701</v>
      </c>
      <c r="B15" t="s">
        <v>34</v>
      </c>
      <c r="C15" t="s">
        <v>35</v>
      </c>
      <c r="D15" t="s">
        <v>36</v>
      </c>
      <c r="E15">
        <v>3</v>
      </c>
      <c r="F15" t="s">
        <v>16</v>
      </c>
      <c r="G15" t="s">
        <v>21</v>
      </c>
      <c r="H15">
        <v>22.393435</v>
      </c>
      <c r="I15">
        <v>-89.706057999999999</v>
      </c>
      <c r="J15">
        <f t="shared" si="0"/>
        <v>0.06</v>
      </c>
      <c r="K15">
        <v>16.7</v>
      </c>
      <c r="L15">
        <v>27</v>
      </c>
      <c r="M15">
        <v>22</v>
      </c>
    </row>
    <row r="16" spans="1:13" x14ac:dyDescent="0.2">
      <c r="A16" s="1">
        <v>44701</v>
      </c>
      <c r="B16" t="s">
        <v>37</v>
      </c>
      <c r="C16" s="1" t="s">
        <v>38</v>
      </c>
      <c r="D16" t="s">
        <v>39</v>
      </c>
      <c r="E16">
        <v>9</v>
      </c>
      <c r="F16" t="s">
        <v>16</v>
      </c>
      <c r="G16" t="s">
        <v>21</v>
      </c>
      <c r="H16">
        <v>22.394034999999999</v>
      </c>
      <c r="I16">
        <v>-89.705731</v>
      </c>
      <c r="J16">
        <f t="shared" si="0"/>
        <v>0.18</v>
      </c>
      <c r="K16">
        <v>14.5</v>
      </c>
      <c r="L16">
        <v>27</v>
      </c>
      <c r="M16">
        <v>19.2</v>
      </c>
    </row>
    <row r="17" spans="1:13" x14ac:dyDescent="0.2">
      <c r="A17" s="1">
        <v>44701</v>
      </c>
      <c r="B17" t="s">
        <v>37</v>
      </c>
      <c r="C17" s="1" t="s">
        <v>38</v>
      </c>
      <c r="D17" t="s">
        <v>39</v>
      </c>
      <c r="E17">
        <v>2</v>
      </c>
      <c r="F17" t="s">
        <v>16</v>
      </c>
      <c r="G17" t="s">
        <v>21</v>
      </c>
      <c r="H17">
        <v>22.393435</v>
      </c>
      <c r="I17">
        <v>-89.706057999999999</v>
      </c>
      <c r="J17">
        <f t="shared" si="0"/>
        <v>0.04</v>
      </c>
      <c r="K17">
        <v>16.7</v>
      </c>
      <c r="L17">
        <v>27</v>
      </c>
      <c r="M17">
        <v>22</v>
      </c>
    </row>
    <row r="18" spans="1:13" x14ac:dyDescent="0.2">
      <c r="A18" s="1">
        <v>44701</v>
      </c>
      <c r="B18" t="s">
        <v>40</v>
      </c>
      <c r="C18" t="s">
        <v>41</v>
      </c>
      <c r="D18" t="s">
        <v>42</v>
      </c>
      <c r="E18">
        <v>78</v>
      </c>
      <c r="F18" t="s">
        <v>16</v>
      </c>
      <c r="G18" t="s">
        <v>17</v>
      </c>
      <c r="H18">
        <v>22.394034999999999</v>
      </c>
      <c r="I18">
        <v>-89.705731</v>
      </c>
      <c r="J18">
        <f t="shared" si="0"/>
        <v>1.56</v>
      </c>
      <c r="K18">
        <v>14.5</v>
      </c>
      <c r="L18">
        <v>27</v>
      </c>
      <c r="M18">
        <v>19.2</v>
      </c>
    </row>
    <row r="19" spans="1:13" x14ac:dyDescent="0.2">
      <c r="A19" s="1">
        <v>44701</v>
      </c>
      <c r="B19" t="s">
        <v>40</v>
      </c>
      <c r="C19" t="s">
        <v>41</v>
      </c>
      <c r="D19" t="s">
        <v>42</v>
      </c>
      <c r="E19">
        <v>30</v>
      </c>
      <c r="F19" t="s">
        <v>16</v>
      </c>
      <c r="G19" t="s">
        <v>17</v>
      </c>
      <c r="H19">
        <v>22.393435</v>
      </c>
      <c r="I19">
        <v>-89.706057999999999</v>
      </c>
      <c r="J19">
        <f t="shared" si="0"/>
        <v>0.6</v>
      </c>
      <c r="K19">
        <v>16.7</v>
      </c>
      <c r="L19">
        <v>27</v>
      </c>
      <c r="M19">
        <v>22</v>
      </c>
    </row>
    <row r="20" spans="1:13" x14ac:dyDescent="0.2">
      <c r="A20" s="1">
        <v>44701</v>
      </c>
      <c r="B20" t="s">
        <v>40</v>
      </c>
      <c r="C20" t="s">
        <v>41</v>
      </c>
      <c r="D20" t="s">
        <v>42</v>
      </c>
      <c r="E20">
        <v>41</v>
      </c>
      <c r="F20" t="s">
        <v>16</v>
      </c>
      <c r="G20" t="s">
        <v>21</v>
      </c>
      <c r="H20">
        <v>22.394034999999999</v>
      </c>
      <c r="I20">
        <v>-89.705731</v>
      </c>
      <c r="J20">
        <f t="shared" si="0"/>
        <v>0.82</v>
      </c>
      <c r="K20">
        <v>14.5</v>
      </c>
      <c r="L20">
        <v>27</v>
      </c>
      <c r="M20">
        <v>19.2</v>
      </c>
    </row>
    <row r="21" spans="1:13" x14ac:dyDescent="0.2">
      <c r="A21" s="1">
        <v>44701</v>
      </c>
      <c r="B21" t="s">
        <v>40</v>
      </c>
      <c r="C21" t="s">
        <v>41</v>
      </c>
      <c r="D21" t="s">
        <v>42</v>
      </c>
      <c r="E21">
        <v>88</v>
      </c>
      <c r="F21" t="s">
        <v>16</v>
      </c>
      <c r="G21" t="s">
        <v>21</v>
      </c>
      <c r="H21">
        <v>22.393435</v>
      </c>
      <c r="I21">
        <v>-89.706057999999999</v>
      </c>
      <c r="J21">
        <f t="shared" si="0"/>
        <v>1.76</v>
      </c>
      <c r="K21">
        <v>16.7</v>
      </c>
      <c r="L21">
        <v>27</v>
      </c>
      <c r="M21">
        <v>22</v>
      </c>
    </row>
    <row r="22" spans="1:13" x14ac:dyDescent="0.2">
      <c r="A22" s="1">
        <v>44701</v>
      </c>
      <c r="B22" t="s">
        <v>43</v>
      </c>
      <c r="C22" s="1" t="s">
        <v>44</v>
      </c>
      <c r="D22" t="s">
        <v>45</v>
      </c>
      <c r="E22">
        <v>2</v>
      </c>
      <c r="F22" t="s">
        <v>16</v>
      </c>
      <c r="G22" t="s">
        <v>17</v>
      </c>
      <c r="H22">
        <v>22.394034999999999</v>
      </c>
      <c r="I22">
        <v>-89.705731</v>
      </c>
      <c r="J22">
        <f t="shared" si="0"/>
        <v>0.04</v>
      </c>
      <c r="K22">
        <v>14.5</v>
      </c>
      <c r="L22">
        <v>27</v>
      </c>
      <c r="M22">
        <v>19.2</v>
      </c>
    </row>
    <row r="23" spans="1:13" x14ac:dyDescent="0.2">
      <c r="A23" s="1">
        <v>44701</v>
      </c>
      <c r="B23" t="s">
        <v>43</v>
      </c>
      <c r="C23" s="1" t="s">
        <v>44</v>
      </c>
      <c r="D23" t="s">
        <v>45</v>
      </c>
      <c r="E23">
        <v>140</v>
      </c>
      <c r="F23" t="s">
        <v>16</v>
      </c>
      <c r="G23" t="s">
        <v>21</v>
      </c>
      <c r="H23">
        <v>22.394034999999999</v>
      </c>
      <c r="I23">
        <v>-89.705731</v>
      </c>
      <c r="J23">
        <f t="shared" si="0"/>
        <v>2.8</v>
      </c>
      <c r="K23">
        <v>14.5</v>
      </c>
      <c r="L23">
        <v>27</v>
      </c>
      <c r="M23">
        <v>19.2</v>
      </c>
    </row>
    <row r="24" spans="1:13" x14ac:dyDescent="0.2">
      <c r="A24" s="1">
        <v>44701</v>
      </c>
      <c r="B24" t="s">
        <v>46</v>
      </c>
      <c r="C24" s="1" t="s">
        <v>47</v>
      </c>
      <c r="D24" t="s">
        <v>48</v>
      </c>
      <c r="E24">
        <v>1</v>
      </c>
      <c r="F24" t="s">
        <v>16</v>
      </c>
      <c r="G24" t="s">
        <v>21</v>
      </c>
      <c r="H24">
        <v>22.393435</v>
      </c>
      <c r="I24">
        <v>-89.706057999999999</v>
      </c>
      <c r="J24">
        <f t="shared" si="0"/>
        <v>0.02</v>
      </c>
      <c r="K24">
        <v>16.7</v>
      </c>
      <c r="L24">
        <v>27</v>
      </c>
      <c r="M24">
        <v>22</v>
      </c>
    </row>
    <row r="25" spans="1:13" x14ac:dyDescent="0.2">
      <c r="A25" s="1">
        <v>44701</v>
      </c>
      <c r="B25" s="1" t="s">
        <v>49</v>
      </c>
      <c r="C25" s="1" t="s">
        <v>50</v>
      </c>
      <c r="D25" t="s">
        <v>51</v>
      </c>
      <c r="E25">
        <v>1</v>
      </c>
      <c r="F25" t="s">
        <v>16</v>
      </c>
      <c r="G25" t="s">
        <v>17</v>
      </c>
      <c r="H25">
        <v>22.394034999999999</v>
      </c>
      <c r="I25">
        <v>-89.705731</v>
      </c>
      <c r="J25">
        <f t="shared" si="0"/>
        <v>0.02</v>
      </c>
      <c r="K25">
        <v>14.5</v>
      </c>
      <c r="L25">
        <v>27</v>
      </c>
      <c r="M25">
        <v>19.2</v>
      </c>
    </row>
    <row r="26" spans="1:13" x14ac:dyDescent="0.2">
      <c r="A26" s="1">
        <v>44701</v>
      </c>
      <c r="B26" s="1" t="s">
        <v>49</v>
      </c>
      <c r="C26" s="1" t="s">
        <v>50</v>
      </c>
      <c r="D26" t="s">
        <v>51</v>
      </c>
      <c r="E26">
        <v>1</v>
      </c>
      <c r="F26" t="s">
        <v>16</v>
      </c>
      <c r="G26" t="s">
        <v>21</v>
      </c>
      <c r="H26">
        <v>22.393435</v>
      </c>
      <c r="I26">
        <v>-89.706057999999999</v>
      </c>
      <c r="J26">
        <f t="shared" si="0"/>
        <v>0.02</v>
      </c>
      <c r="K26">
        <v>16.7</v>
      </c>
      <c r="L26">
        <v>27</v>
      </c>
      <c r="M26">
        <v>22</v>
      </c>
    </row>
    <row r="27" spans="1:13" x14ac:dyDescent="0.2">
      <c r="A27" s="1">
        <v>44701</v>
      </c>
      <c r="B27" t="s">
        <v>52</v>
      </c>
      <c r="C27" s="1" t="s">
        <v>53</v>
      </c>
      <c r="D27" t="s">
        <v>54</v>
      </c>
      <c r="E27">
        <v>8</v>
      </c>
      <c r="F27" t="s">
        <v>16</v>
      </c>
      <c r="G27" t="s">
        <v>17</v>
      </c>
      <c r="H27">
        <v>22.394034999999999</v>
      </c>
      <c r="I27">
        <v>-89.705731</v>
      </c>
      <c r="J27">
        <f t="shared" si="0"/>
        <v>0.16</v>
      </c>
      <c r="K27">
        <v>14.5</v>
      </c>
      <c r="L27">
        <v>27</v>
      </c>
      <c r="M27">
        <v>19.2</v>
      </c>
    </row>
    <row r="28" spans="1:13" x14ac:dyDescent="0.2">
      <c r="A28" s="1">
        <v>44701</v>
      </c>
      <c r="B28" t="s">
        <v>52</v>
      </c>
      <c r="C28" s="1" t="s">
        <v>53</v>
      </c>
      <c r="D28" t="s">
        <v>54</v>
      </c>
      <c r="E28">
        <v>12</v>
      </c>
      <c r="F28" t="s">
        <v>16</v>
      </c>
      <c r="G28" t="s">
        <v>21</v>
      </c>
      <c r="H28">
        <v>22.394034999999999</v>
      </c>
      <c r="I28">
        <v>-89.705731</v>
      </c>
      <c r="J28">
        <f t="shared" si="0"/>
        <v>0.24</v>
      </c>
      <c r="K28">
        <v>14.5</v>
      </c>
      <c r="L28">
        <v>27</v>
      </c>
      <c r="M28">
        <v>19.2</v>
      </c>
    </row>
    <row r="29" spans="1:13" x14ac:dyDescent="0.2">
      <c r="A29" s="1">
        <v>44701</v>
      </c>
      <c r="B29" t="s">
        <v>55</v>
      </c>
      <c r="C29" s="1" t="s">
        <v>56</v>
      </c>
      <c r="D29" t="s">
        <v>57</v>
      </c>
      <c r="E29">
        <v>58</v>
      </c>
      <c r="F29" t="s">
        <v>16</v>
      </c>
      <c r="G29" t="s">
        <v>17</v>
      </c>
      <c r="H29">
        <v>22.394034999999999</v>
      </c>
      <c r="I29">
        <v>-89.705731</v>
      </c>
      <c r="J29">
        <f t="shared" si="0"/>
        <v>1.1599999999999999</v>
      </c>
      <c r="K29">
        <v>14.5</v>
      </c>
      <c r="L29">
        <v>27</v>
      </c>
      <c r="M29">
        <v>19.2</v>
      </c>
    </row>
    <row r="30" spans="1:13" x14ac:dyDescent="0.2">
      <c r="A30" s="1">
        <v>44701</v>
      </c>
      <c r="B30" t="s">
        <v>55</v>
      </c>
      <c r="C30" s="1" t="s">
        <v>56</v>
      </c>
      <c r="D30" t="s">
        <v>57</v>
      </c>
      <c r="E30">
        <v>3</v>
      </c>
      <c r="F30" t="s">
        <v>16</v>
      </c>
      <c r="G30" t="s">
        <v>17</v>
      </c>
      <c r="H30">
        <v>22.393435</v>
      </c>
      <c r="I30">
        <v>-89.706057999999999</v>
      </c>
      <c r="J30">
        <f t="shared" si="0"/>
        <v>0.06</v>
      </c>
      <c r="K30">
        <v>16.7</v>
      </c>
      <c r="L30">
        <v>27</v>
      </c>
      <c r="M30">
        <v>22</v>
      </c>
    </row>
    <row r="31" spans="1:13" x14ac:dyDescent="0.2">
      <c r="A31" s="1">
        <v>44701</v>
      </c>
      <c r="B31" t="s">
        <v>55</v>
      </c>
      <c r="C31" s="1" t="s">
        <v>56</v>
      </c>
      <c r="D31" t="s">
        <v>57</v>
      </c>
      <c r="E31">
        <v>56</v>
      </c>
      <c r="F31" t="s">
        <v>16</v>
      </c>
      <c r="G31" t="s">
        <v>21</v>
      </c>
      <c r="H31">
        <v>22.394034999999999</v>
      </c>
      <c r="I31">
        <v>-89.705731</v>
      </c>
      <c r="J31">
        <f t="shared" si="0"/>
        <v>1.1200000000000001</v>
      </c>
      <c r="K31">
        <v>14.5</v>
      </c>
      <c r="L31">
        <v>27</v>
      </c>
      <c r="M31">
        <v>19.2</v>
      </c>
    </row>
    <row r="32" spans="1:13" x14ac:dyDescent="0.2">
      <c r="A32" s="1">
        <v>44701</v>
      </c>
      <c r="B32" t="s">
        <v>58</v>
      </c>
      <c r="C32" s="1" t="s">
        <v>59</v>
      </c>
      <c r="D32" t="s">
        <v>60</v>
      </c>
      <c r="E32">
        <v>1</v>
      </c>
      <c r="F32" t="s">
        <v>16</v>
      </c>
      <c r="G32" t="s">
        <v>17</v>
      </c>
      <c r="H32">
        <v>22.393435</v>
      </c>
      <c r="I32">
        <v>-89.706057999999999</v>
      </c>
      <c r="J32">
        <f t="shared" si="0"/>
        <v>0.02</v>
      </c>
      <c r="K32">
        <v>16.7</v>
      </c>
      <c r="L32">
        <v>27</v>
      </c>
      <c r="M32">
        <v>22</v>
      </c>
    </row>
    <row r="33" spans="1:13" x14ac:dyDescent="0.2">
      <c r="A33" s="1">
        <v>44701</v>
      </c>
      <c r="B33" t="s">
        <v>58</v>
      </c>
      <c r="C33" s="1" t="s">
        <v>59</v>
      </c>
      <c r="D33" t="s">
        <v>60</v>
      </c>
      <c r="E33">
        <v>1</v>
      </c>
      <c r="F33" t="s">
        <v>16</v>
      </c>
      <c r="G33" t="s">
        <v>21</v>
      </c>
      <c r="H33">
        <v>22.394034999999999</v>
      </c>
      <c r="I33">
        <v>-89.705731</v>
      </c>
      <c r="J33">
        <f t="shared" si="0"/>
        <v>0.02</v>
      </c>
      <c r="K33">
        <v>14.5</v>
      </c>
      <c r="L33">
        <v>27</v>
      </c>
      <c r="M33">
        <v>19.2</v>
      </c>
    </row>
    <row r="34" spans="1:13" x14ac:dyDescent="0.2">
      <c r="A34" s="1">
        <v>44701</v>
      </c>
      <c r="B34" t="s">
        <v>58</v>
      </c>
      <c r="C34" s="1" t="s">
        <v>59</v>
      </c>
      <c r="D34" t="s">
        <v>60</v>
      </c>
      <c r="E34">
        <v>1</v>
      </c>
      <c r="F34" t="s">
        <v>16</v>
      </c>
      <c r="G34" t="s">
        <v>21</v>
      </c>
      <c r="H34">
        <v>22.393435</v>
      </c>
      <c r="I34">
        <v>-89.706057999999999</v>
      </c>
      <c r="J34">
        <f t="shared" si="0"/>
        <v>0.02</v>
      </c>
      <c r="K34">
        <v>16.7</v>
      </c>
      <c r="L34">
        <v>27</v>
      </c>
      <c r="M34">
        <v>22</v>
      </c>
    </row>
    <row r="35" spans="1:13" x14ac:dyDescent="0.2">
      <c r="A35" s="1">
        <v>44701</v>
      </c>
      <c r="B35" t="s">
        <v>61</v>
      </c>
      <c r="C35" s="1" t="s">
        <v>62</v>
      </c>
      <c r="D35" t="s">
        <v>63</v>
      </c>
      <c r="E35">
        <v>2</v>
      </c>
      <c r="F35" t="s">
        <v>16</v>
      </c>
      <c r="G35" t="s">
        <v>17</v>
      </c>
      <c r="H35">
        <v>22.394034999999999</v>
      </c>
      <c r="I35">
        <v>-89.705731</v>
      </c>
      <c r="J35">
        <f t="shared" si="0"/>
        <v>0.04</v>
      </c>
      <c r="K35">
        <v>14.5</v>
      </c>
      <c r="L35">
        <v>27</v>
      </c>
      <c r="M35">
        <v>19.2</v>
      </c>
    </row>
    <row r="36" spans="1:13" x14ac:dyDescent="0.2">
      <c r="A36" s="1">
        <v>44701</v>
      </c>
      <c r="B36" t="s">
        <v>61</v>
      </c>
      <c r="C36" s="1" t="s">
        <v>62</v>
      </c>
      <c r="D36" t="s">
        <v>63</v>
      </c>
      <c r="E36">
        <v>1</v>
      </c>
      <c r="F36" t="s">
        <v>16</v>
      </c>
      <c r="G36" t="s">
        <v>17</v>
      </c>
      <c r="H36">
        <v>22.393435</v>
      </c>
      <c r="I36">
        <v>-89.706057999999999</v>
      </c>
      <c r="J36">
        <f t="shared" si="0"/>
        <v>0.02</v>
      </c>
      <c r="K36">
        <v>16.7</v>
      </c>
      <c r="L36">
        <v>27</v>
      </c>
      <c r="M36">
        <v>22</v>
      </c>
    </row>
    <row r="37" spans="1:13" x14ac:dyDescent="0.2">
      <c r="A37" s="1">
        <v>44701</v>
      </c>
      <c r="B37" t="s">
        <v>64</v>
      </c>
      <c r="C37" t="s">
        <v>65</v>
      </c>
      <c r="D37" t="s">
        <v>66</v>
      </c>
      <c r="E37">
        <v>1</v>
      </c>
      <c r="F37" t="s">
        <v>16</v>
      </c>
      <c r="G37" t="s">
        <v>21</v>
      </c>
      <c r="H37">
        <v>22.393435</v>
      </c>
      <c r="I37">
        <v>-89.706057999999999</v>
      </c>
      <c r="J37">
        <f t="shared" si="0"/>
        <v>0.02</v>
      </c>
      <c r="K37">
        <v>16.7</v>
      </c>
      <c r="L37">
        <v>27</v>
      </c>
      <c r="M37">
        <v>22</v>
      </c>
    </row>
    <row r="38" spans="1:13" x14ac:dyDescent="0.2">
      <c r="A38" s="1">
        <v>44701</v>
      </c>
      <c r="B38" t="s">
        <v>67</v>
      </c>
      <c r="C38" s="1" t="s">
        <v>68</v>
      </c>
      <c r="D38" t="s">
        <v>69</v>
      </c>
      <c r="E38">
        <v>1</v>
      </c>
      <c r="F38" t="s">
        <v>16</v>
      </c>
      <c r="G38" t="s">
        <v>17</v>
      </c>
      <c r="H38">
        <v>22.394034999999999</v>
      </c>
      <c r="I38">
        <v>-89.705731</v>
      </c>
      <c r="J38">
        <f t="shared" si="0"/>
        <v>0.02</v>
      </c>
      <c r="K38">
        <v>14.5</v>
      </c>
      <c r="L38">
        <v>27</v>
      </c>
      <c r="M38">
        <v>19.2</v>
      </c>
    </row>
    <row r="39" spans="1:13" x14ac:dyDescent="0.2">
      <c r="A39" s="1">
        <v>44701</v>
      </c>
      <c r="B39" s="1" t="s">
        <v>70</v>
      </c>
      <c r="C39" s="1" t="s">
        <v>71</v>
      </c>
      <c r="D39" t="s">
        <v>72</v>
      </c>
      <c r="E39">
        <v>6</v>
      </c>
      <c r="F39" t="s">
        <v>16</v>
      </c>
      <c r="G39" t="s">
        <v>17</v>
      </c>
      <c r="H39">
        <v>22.394034999999999</v>
      </c>
      <c r="I39">
        <v>-89.705731</v>
      </c>
      <c r="J39">
        <f t="shared" si="0"/>
        <v>0.12</v>
      </c>
      <c r="K39">
        <v>14.5</v>
      </c>
      <c r="L39">
        <v>27</v>
      </c>
      <c r="M39">
        <v>19.2</v>
      </c>
    </row>
    <row r="40" spans="1:13" x14ac:dyDescent="0.2">
      <c r="A40" s="1">
        <v>44701</v>
      </c>
      <c r="B40" s="1" t="s">
        <v>70</v>
      </c>
      <c r="C40" s="1" t="s">
        <v>71</v>
      </c>
      <c r="D40" t="s">
        <v>72</v>
      </c>
      <c r="E40">
        <v>24</v>
      </c>
      <c r="F40" t="s">
        <v>16</v>
      </c>
      <c r="G40" t="s">
        <v>21</v>
      </c>
      <c r="H40">
        <v>22.394034999999999</v>
      </c>
      <c r="I40">
        <v>-89.705731</v>
      </c>
      <c r="J40">
        <f t="shared" si="0"/>
        <v>0.48</v>
      </c>
      <c r="K40">
        <v>14.5</v>
      </c>
      <c r="L40">
        <v>27</v>
      </c>
      <c r="M40">
        <v>19.2</v>
      </c>
    </row>
    <row r="41" spans="1:13" x14ac:dyDescent="0.2">
      <c r="A41" s="1">
        <v>44701</v>
      </c>
      <c r="B41" t="s">
        <v>73</v>
      </c>
      <c r="C41" t="s">
        <v>74</v>
      </c>
      <c r="D41" t="s">
        <v>75</v>
      </c>
      <c r="E41">
        <v>1</v>
      </c>
      <c r="F41" t="s">
        <v>16</v>
      </c>
      <c r="G41" t="s">
        <v>17</v>
      </c>
      <c r="H41">
        <v>22.394034999999999</v>
      </c>
      <c r="I41">
        <v>-89.705731</v>
      </c>
      <c r="J41">
        <f t="shared" si="0"/>
        <v>0.02</v>
      </c>
      <c r="K41">
        <v>14.5</v>
      </c>
      <c r="L41">
        <v>27</v>
      </c>
      <c r="M41">
        <v>19.2</v>
      </c>
    </row>
    <row r="42" spans="1:13" x14ac:dyDescent="0.2">
      <c r="A42" s="1">
        <v>44701</v>
      </c>
      <c r="B42" t="s">
        <v>73</v>
      </c>
      <c r="C42" t="s">
        <v>74</v>
      </c>
      <c r="D42" t="s">
        <v>75</v>
      </c>
      <c r="E42">
        <v>2</v>
      </c>
      <c r="F42" t="s">
        <v>16</v>
      </c>
      <c r="G42" t="s">
        <v>21</v>
      </c>
      <c r="H42">
        <v>22.394034999999999</v>
      </c>
      <c r="I42">
        <v>-89.705731</v>
      </c>
      <c r="J42">
        <f t="shared" si="0"/>
        <v>0.04</v>
      </c>
      <c r="K42">
        <v>14.5</v>
      </c>
      <c r="L42">
        <v>27</v>
      </c>
      <c r="M42">
        <v>19.2</v>
      </c>
    </row>
    <row r="43" spans="1:13" x14ac:dyDescent="0.2">
      <c r="A43" s="1">
        <v>44701</v>
      </c>
      <c r="B43" s="1" t="s">
        <v>76</v>
      </c>
      <c r="C43" s="1" t="s">
        <v>77</v>
      </c>
      <c r="D43" t="s">
        <v>78</v>
      </c>
      <c r="E43">
        <v>20</v>
      </c>
      <c r="F43" t="s">
        <v>16</v>
      </c>
      <c r="G43" t="s">
        <v>17</v>
      </c>
      <c r="H43">
        <v>22.394034999999999</v>
      </c>
      <c r="I43">
        <v>-89.705731</v>
      </c>
      <c r="J43">
        <f t="shared" si="0"/>
        <v>0.4</v>
      </c>
      <c r="K43">
        <v>14.5</v>
      </c>
      <c r="L43">
        <v>27</v>
      </c>
      <c r="M43">
        <v>19.2</v>
      </c>
    </row>
    <row r="44" spans="1:13" x14ac:dyDescent="0.2">
      <c r="A44" s="1">
        <v>44701</v>
      </c>
      <c r="B44" s="1" t="s">
        <v>76</v>
      </c>
      <c r="C44" s="1" t="s">
        <v>77</v>
      </c>
      <c r="D44" t="s">
        <v>78</v>
      </c>
      <c r="E44">
        <v>10</v>
      </c>
      <c r="F44" t="s">
        <v>16</v>
      </c>
      <c r="G44" t="s">
        <v>21</v>
      </c>
      <c r="H44">
        <v>22.394034999999999</v>
      </c>
      <c r="I44">
        <v>-89.705731</v>
      </c>
      <c r="J44">
        <f t="shared" si="0"/>
        <v>0.2</v>
      </c>
      <c r="K44">
        <v>14.5</v>
      </c>
      <c r="L44">
        <v>27</v>
      </c>
      <c r="M44">
        <v>19.2</v>
      </c>
    </row>
    <row r="45" spans="1:13" x14ac:dyDescent="0.2">
      <c r="A45" s="1">
        <v>44701</v>
      </c>
      <c r="B45" s="1" t="s">
        <v>79</v>
      </c>
      <c r="C45" s="1" t="s">
        <v>80</v>
      </c>
      <c r="D45" t="s">
        <v>81</v>
      </c>
      <c r="E45">
        <v>1</v>
      </c>
      <c r="F45" t="s">
        <v>16</v>
      </c>
      <c r="G45" t="s">
        <v>17</v>
      </c>
      <c r="H45">
        <v>22.393435</v>
      </c>
      <c r="I45">
        <v>-89.706057999999999</v>
      </c>
      <c r="J45">
        <f t="shared" si="0"/>
        <v>0.02</v>
      </c>
      <c r="K45">
        <v>16.7</v>
      </c>
      <c r="L45">
        <v>27</v>
      </c>
      <c r="M45">
        <v>22</v>
      </c>
    </row>
    <row r="46" spans="1:13" x14ac:dyDescent="0.2">
      <c r="A46" s="1">
        <v>44701</v>
      </c>
      <c r="B46" s="1" t="s">
        <v>82</v>
      </c>
      <c r="C46" s="1" t="s">
        <v>83</v>
      </c>
      <c r="D46" t="s">
        <v>84</v>
      </c>
      <c r="E46">
        <v>1</v>
      </c>
      <c r="F46" t="s">
        <v>16</v>
      </c>
      <c r="G46" t="s">
        <v>21</v>
      </c>
      <c r="H46">
        <v>22.393435</v>
      </c>
      <c r="I46">
        <v>-89.706057999999999</v>
      </c>
      <c r="J46">
        <f t="shared" si="0"/>
        <v>0.02</v>
      </c>
      <c r="K46">
        <v>16.7</v>
      </c>
      <c r="L46">
        <v>27</v>
      </c>
      <c r="M46">
        <v>22</v>
      </c>
    </row>
    <row r="47" spans="1:13" x14ac:dyDescent="0.2">
      <c r="A47" s="1">
        <v>44701</v>
      </c>
      <c r="B47" s="1" t="s">
        <v>85</v>
      </c>
      <c r="C47" s="1" t="s">
        <v>86</v>
      </c>
      <c r="D47" t="s">
        <v>87</v>
      </c>
      <c r="E47">
        <v>1</v>
      </c>
      <c r="F47" t="s">
        <v>16</v>
      </c>
      <c r="G47" t="s">
        <v>17</v>
      </c>
      <c r="H47">
        <v>22.393435</v>
      </c>
      <c r="I47">
        <v>-89.706057999999999</v>
      </c>
      <c r="J47">
        <f t="shared" si="0"/>
        <v>0.02</v>
      </c>
      <c r="K47">
        <v>16.7</v>
      </c>
      <c r="L47">
        <v>27</v>
      </c>
      <c r="M47">
        <v>22</v>
      </c>
    </row>
    <row r="48" spans="1:13" x14ac:dyDescent="0.2">
      <c r="A48" s="1">
        <v>44701</v>
      </c>
      <c r="B48" s="1" t="s">
        <v>85</v>
      </c>
      <c r="C48" s="1" t="s">
        <v>86</v>
      </c>
      <c r="D48" t="s">
        <v>87</v>
      </c>
      <c r="E48">
        <v>1</v>
      </c>
      <c r="F48" t="s">
        <v>16</v>
      </c>
      <c r="G48" t="s">
        <v>21</v>
      </c>
      <c r="H48">
        <v>22.394034999999999</v>
      </c>
      <c r="I48">
        <v>-89.705731</v>
      </c>
      <c r="J48">
        <f t="shared" si="0"/>
        <v>0.02</v>
      </c>
      <c r="K48">
        <v>14.5</v>
      </c>
      <c r="L48">
        <v>27</v>
      </c>
      <c r="M48">
        <v>19.2</v>
      </c>
    </row>
    <row r="49" spans="1:13" x14ac:dyDescent="0.2">
      <c r="A49" s="1">
        <v>44701</v>
      </c>
      <c r="B49" s="1" t="s">
        <v>88</v>
      </c>
      <c r="C49" s="1" t="s">
        <v>89</v>
      </c>
      <c r="D49" t="s">
        <v>90</v>
      </c>
      <c r="E49">
        <v>5</v>
      </c>
      <c r="F49" t="s">
        <v>16</v>
      </c>
      <c r="G49" t="s">
        <v>17</v>
      </c>
      <c r="H49">
        <v>22.393435</v>
      </c>
      <c r="I49">
        <v>-89.706057999999999</v>
      </c>
      <c r="J49">
        <f t="shared" si="0"/>
        <v>0.1</v>
      </c>
      <c r="K49">
        <v>16.7</v>
      </c>
      <c r="L49">
        <v>27</v>
      </c>
      <c r="M49">
        <v>22</v>
      </c>
    </row>
    <row r="50" spans="1:13" x14ac:dyDescent="0.2">
      <c r="A50" s="1">
        <v>44701</v>
      </c>
      <c r="B50" s="1" t="s">
        <v>88</v>
      </c>
      <c r="C50" s="1" t="s">
        <v>89</v>
      </c>
      <c r="D50" t="s">
        <v>90</v>
      </c>
      <c r="E50">
        <v>20</v>
      </c>
      <c r="F50" t="s">
        <v>16</v>
      </c>
      <c r="G50" t="s">
        <v>21</v>
      </c>
      <c r="H50">
        <v>22.394034999999999</v>
      </c>
      <c r="I50">
        <v>-89.705731</v>
      </c>
      <c r="J50">
        <f t="shared" si="0"/>
        <v>0.4</v>
      </c>
      <c r="K50">
        <v>14.5</v>
      </c>
      <c r="L50">
        <v>27</v>
      </c>
      <c r="M50">
        <v>19.2</v>
      </c>
    </row>
    <row r="51" spans="1:13" x14ac:dyDescent="0.2">
      <c r="A51" s="1">
        <v>44701</v>
      </c>
      <c r="B51" s="1" t="s">
        <v>88</v>
      </c>
      <c r="C51" s="1" t="s">
        <v>89</v>
      </c>
      <c r="D51" t="s">
        <v>90</v>
      </c>
      <c r="E51">
        <v>7</v>
      </c>
      <c r="F51" t="s">
        <v>16</v>
      </c>
      <c r="G51" t="s">
        <v>21</v>
      </c>
      <c r="H51">
        <v>22.393435</v>
      </c>
      <c r="I51">
        <v>-89.706057999999999</v>
      </c>
      <c r="J51">
        <f t="shared" si="0"/>
        <v>0.14000000000000001</v>
      </c>
      <c r="K51">
        <v>16.7</v>
      </c>
      <c r="L51">
        <v>27</v>
      </c>
      <c r="M51">
        <v>22</v>
      </c>
    </row>
    <row r="52" spans="1:13" x14ac:dyDescent="0.2">
      <c r="A52" s="1">
        <v>44701</v>
      </c>
      <c r="B52" s="1" t="s">
        <v>91</v>
      </c>
      <c r="C52" s="1" t="s">
        <v>92</v>
      </c>
      <c r="D52" t="s">
        <v>93</v>
      </c>
      <c r="E52">
        <v>1</v>
      </c>
      <c r="F52" t="s">
        <v>16</v>
      </c>
      <c r="G52" t="s">
        <v>17</v>
      </c>
      <c r="H52">
        <v>22.394034999999999</v>
      </c>
      <c r="I52">
        <v>-89.705731</v>
      </c>
      <c r="J52">
        <f t="shared" si="0"/>
        <v>0.02</v>
      </c>
      <c r="K52">
        <v>14.5</v>
      </c>
      <c r="L52">
        <v>27</v>
      </c>
      <c r="M52">
        <v>19.2</v>
      </c>
    </row>
    <row r="53" spans="1:13" x14ac:dyDescent="0.2">
      <c r="A53" s="1">
        <v>44701</v>
      </c>
      <c r="B53" s="1" t="s">
        <v>91</v>
      </c>
      <c r="C53" s="1" t="s">
        <v>92</v>
      </c>
      <c r="D53" t="s">
        <v>93</v>
      </c>
      <c r="E53">
        <v>1</v>
      </c>
      <c r="F53" t="s">
        <v>16</v>
      </c>
      <c r="G53" t="s">
        <v>21</v>
      </c>
      <c r="H53">
        <v>22.394034999999999</v>
      </c>
      <c r="I53">
        <v>-89.705731</v>
      </c>
      <c r="J53">
        <f t="shared" si="0"/>
        <v>0.02</v>
      </c>
      <c r="K53">
        <v>14.5</v>
      </c>
      <c r="L53">
        <v>27</v>
      </c>
      <c r="M53">
        <v>19.2</v>
      </c>
    </row>
    <row r="54" spans="1:13" x14ac:dyDescent="0.2">
      <c r="A54" s="1">
        <v>44701</v>
      </c>
      <c r="B54" s="1" t="s">
        <v>91</v>
      </c>
      <c r="C54" s="1" t="s">
        <v>92</v>
      </c>
      <c r="D54" t="s">
        <v>93</v>
      </c>
      <c r="E54">
        <v>1</v>
      </c>
      <c r="F54" t="s">
        <v>16</v>
      </c>
      <c r="G54" t="s">
        <v>21</v>
      </c>
      <c r="H54">
        <v>22.393435</v>
      </c>
      <c r="I54">
        <v>-89.706057999999999</v>
      </c>
      <c r="J54">
        <f t="shared" si="0"/>
        <v>0.02</v>
      </c>
      <c r="K54">
        <v>16.7</v>
      </c>
      <c r="L54">
        <v>27</v>
      </c>
      <c r="M54">
        <v>22</v>
      </c>
    </row>
    <row r="55" spans="1:13" x14ac:dyDescent="0.2">
      <c r="A55" s="1">
        <v>44701</v>
      </c>
      <c r="B55" s="1" t="s">
        <v>91</v>
      </c>
      <c r="C55" s="1" t="s">
        <v>92</v>
      </c>
      <c r="D55" t="s">
        <v>93</v>
      </c>
      <c r="E55">
        <v>1</v>
      </c>
      <c r="F55" t="s">
        <v>16</v>
      </c>
      <c r="G55" t="s">
        <v>21</v>
      </c>
      <c r="H55">
        <v>22.393435</v>
      </c>
      <c r="I55">
        <v>-89.706057999999999</v>
      </c>
      <c r="J55">
        <f t="shared" si="0"/>
        <v>0.02</v>
      </c>
      <c r="K55">
        <v>16.7</v>
      </c>
      <c r="L55">
        <v>27</v>
      </c>
      <c r="M55">
        <v>22</v>
      </c>
    </row>
    <row r="56" spans="1:13" x14ac:dyDescent="0.2">
      <c r="A56" s="1">
        <v>44701</v>
      </c>
      <c r="B56" s="1" t="s">
        <v>94</v>
      </c>
      <c r="C56" s="1" t="s">
        <v>95</v>
      </c>
      <c r="D56" t="s">
        <v>96</v>
      </c>
      <c r="E56">
        <v>5</v>
      </c>
      <c r="F56" t="s">
        <v>16</v>
      </c>
      <c r="G56" t="s">
        <v>21</v>
      </c>
      <c r="H56">
        <v>22.394034999999999</v>
      </c>
      <c r="I56">
        <v>-89.705731</v>
      </c>
      <c r="J56">
        <f t="shared" si="0"/>
        <v>0.1</v>
      </c>
      <c r="K56">
        <v>14.5</v>
      </c>
      <c r="L56">
        <v>27</v>
      </c>
      <c r="M56">
        <v>19.2</v>
      </c>
    </row>
    <row r="57" spans="1:13" x14ac:dyDescent="0.2">
      <c r="A57" s="1">
        <v>44701</v>
      </c>
      <c r="B57" s="1" t="s">
        <v>97</v>
      </c>
      <c r="C57" s="1" t="s">
        <v>98</v>
      </c>
      <c r="D57" t="s">
        <v>99</v>
      </c>
      <c r="E57">
        <v>17</v>
      </c>
      <c r="F57" t="s">
        <v>16</v>
      </c>
      <c r="G57" t="s">
        <v>17</v>
      </c>
      <c r="H57">
        <v>22.394034999999999</v>
      </c>
      <c r="I57">
        <v>-89.705731</v>
      </c>
      <c r="J57">
        <f t="shared" si="0"/>
        <v>0.34</v>
      </c>
      <c r="K57">
        <v>14.5</v>
      </c>
      <c r="L57">
        <v>27</v>
      </c>
      <c r="M57">
        <v>19.2</v>
      </c>
    </row>
    <row r="58" spans="1:13" x14ac:dyDescent="0.2">
      <c r="A58" s="1">
        <v>44701</v>
      </c>
      <c r="B58" s="1" t="s">
        <v>97</v>
      </c>
      <c r="C58" s="1" t="s">
        <v>98</v>
      </c>
      <c r="D58" t="s">
        <v>99</v>
      </c>
      <c r="E58">
        <v>6</v>
      </c>
      <c r="F58" t="s">
        <v>16</v>
      </c>
      <c r="G58" t="s">
        <v>17</v>
      </c>
      <c r="H58">
        <v>22.393435</v>
      </c>
      <c r="I58">
        <v>-89.706057999999999</v>
      </c>
      <c r="J58">
        <f t="shared" si="0"/>
        <v>0.12</v>
      </c>
      <c r="K58">
        <v>16.7</v>
      </c>
      <c r="L58">
        <v>27</v>
      </c>
      <c r="M58">
        <v>22</v>
      </c>
    </row>
    <row r="59" spans="1:13" x14ac:dyDescent="0.2">
      <c r="A59" s="1">
        <v>44701</v>
      </c>
      <c r="B59" s="1" t="s">
        <v>97</v>
      </c>
      <c r="C59" s="1" t="s">
        <v>98</v>
      </c>
      <c r="D59" t="s">
        <v>99</v>
      </c>
      <c r="E59">
        <v>14</v>
      </c>
      <c r="F59" t="s">
        <v>16</v>
      </c>
      <c r="G59" t="s">
        <v>21</v>
      </c>
      <c r="H59">
        <v>22.394034999999999</v>
      </c>
      <c r="I59">
        <v>-89.705731</v>
      </c>
      <c r="J59">
        <f t="shared" si="0"/>
        <v>0.28000000000000003</v>
      </c>
      <c r="K59">
        <v>14.5</v>
      </c>
      <c r="L59">
        <v>27</v>
      </c>
      <c r="M59">
        <v>19.2</v>
      </c>
    </row>
    <row r="60" spans="1:13" x14ac:dyDescent="0.2">
      <c r="A60" s="1">
        <v>44701</v>
      </c>
      <c r="B60" s="1" t="s">
        <v>97</v>
      </c>
      <c r="C60" s="1" t="s">
        <v>98</v>
      </c>
      <c r="D60" t="s">
        <v>99</v>
      </c>
      <c r="E60">
        <v>17</v>
      </c>
      <c r="F60" t="s">
        <v>16</v>
      </c>
      <c r="G60" t="s">
        <v>21</v>
      </c>
      <c r="H60">
        <v>22.393435</v>
      </c>
      <c r="I60">
        <v>-89.706057999999999</v>
      </c>
      <c r="J60">
        <f t="shared" si="0"/>
        <v>0.34</v>
      </c>
      <c r="K60">
        <v>16.7</v>
      </c>
      <c r="L60">
        <v>27</v>
      </c>
      <c r="M60">
        <v>22</v>
      </c>
    </row>
    <row r="61" spans="1:13" x14ac:dyDescent="0.2">
      <c r="A61" s="1">
        <v>44701</v>
      </c>
      <c r="B61" s="1" t="s">
        <v>100</v>
      </c>
      <c r="C61" s="1" t="s">
        <v>101</v>
      </c>
      <c r="D61" t="s">
        <v>102</v>
      </c>
      <c r="E61">
        <v>6</v>
      </c>
      <c r="F61" t="s">
        <v>16</v>
      </c>
      <c r="G61" t="s">
        <v>17</v>
      </c>
      <c r="H61">
        <v>22.394034999999999</v>
      </c>
      <c r="I61">
        <v>-89.705731</v>
      </c>
      <c r="J61">
        <f t="shared" si="0"/>
        <v>0.12</v>
      </c>
      <c r="K61">
        <v>14.5</v>
      </c>
      <c r="L61">
        <v>27</v>
      </c>
      <c r="M61">
        <v>19.2</v>
      </c>
    </row>
    <row r="62" spans="1:13" x14ac:dyDescent="0.2">
      <c r="A62" s="1">
        <v>44701</v>
      </c>
      <c r="B62" s="1" t="s">
        <v>100</v>
      </c>
      <c r="C62" s="1" t="s">
        <v>101</v>
      </c>
      <c r="D62" t="s">
        <v>102</v>
      </c>
      <c r="E62">
        <v>4</v>
      </c>
      <c r="F62" t="s">
        <v>16</v>
      </c>
      <c r="G62" t="s">
        <v>17</v>
      </c>
      <c r="H62">
        <v>22.393435</v>
      </c>
      <c r="I62">
        <v>-89.706057999999999</v>
      </c>
      <c r="J62">
        <f t="shared" si="0"/>
        <v>0.08</v>
      </c>
      <c r="K62">
        <v>16.7</v>
      </c>
      <c r="L62">
        <v>27</v>
      </c>
      <c r="M62">
        <v>22</v>
      </c>
    </row>
    <row r="63" spans="1:13" x14ac:dyDescent="0.2">
      <c r="A63" s="1">
        <v>44701</v>
      </c>
      <c r="B63" s="1" t="s">
        <v>100</v>
      </c>
      <c r="C63" s="1" t="s">
        <v>101</v>
      </c>
      <c r="D63" t="s">
        <v>102</v>
      </c>
      <c r="E63">
        <v>7</v>
      </c>
      <c r="F63" t="s">
        <v>16</v>
      </c>
      <c r="G63" t="s">
        <v>21</v>
      </c>
      <c r="H63">
        <v>22.394034999999999</v>
      </c>
      <c r="I63">
        <v>-89.705731</v>
      </c>
      <c r="J63">
        <f t="shared" si="0"/>
        <v>0.14000000000000001</v>
      </c>
      <c r="K63">
        <v>14.5</v>
      </c>
      <c r="L63">
        <v>27</v>
      </c>
      <c r="M63">
        <v>19.2</v>
      </c>
    </row>
    <row r="64" spans="1:13" x14ac:dyDescent="0.2">
      <c r="A64" s="1">
        <v>44701</v>
      </c>
      <c r="B64" s="1" t="s">
        <v>100</v>
      </c>
      <c r="C64" s="1" t="s">
        <v>101</v>
      </c>
      <c r="D64" t="s">
        <v>102</v>
      </c>
      <c r="E64">
        <v>6</v>
      </c>
      <c r="F64" t="s">
        <v>16</v>
      </c>
      <c r="G64" t="s">
        <v>21</v>
      </c>
      <c r="H64">
        <v>22.393435</v>
      </c>
      <c r="I64">
        <v>-89.706057999999999</v>
      </c>
      <c r="J64">
        <f t="shared" si="0"/>
        <v>0.12</v>
      </c>
      <c r="K64">
        <v>16.7</v>
      </c>
      <c r="L64">
        <v>27</v>
      </c>
      <c r="M64">
        <v>22</v>
      </c>
    </row>
    <row r="65" spans="1:13" x14ac:dyDescent="0.2">
      <c r="A65" s="1">
        <v>44701</v>
      </c>
      <c r="B65" s="1" t="s">
        <v>103</v>
      </c>
      <c r="C65" s="1" t="s">
        <v>104</v>
      </c>
      <c r="D65" t="s">
        <v>105</v>
      </c>
      <c r="E65">
        <v>4</v>
      </c>
      <c r="F65" t="s">
        <v>16</v>
      </c>
      <c r="G65" t="s">
        <v>17</v>
      </c>
      <c r="H65">
        <v>22.394034999999999</v>
      </c>
      <c r="I65">
        <v>-89.705731</v>
      </c>
      <c r="J65">
        <f t="shared" si="0"/>
        <v>0.08</v>
      </c>
      <c r="K65">
        <v>14.5</v>
      </c>
      <c r="L65">
        <v>27</v>
      </c>
      <c r="M65">
        <v>19.2</v>
      </c>
    </row>
    <row r="66" spans="1:13" x14ac:dyDescent="0.2">
      <c r="A66" s="1">
        <v>44701</v>
      </c>
      <c r="B66" s="1" t="s">
        <v>103</v>
      </c>
      <c r="C66" s="1" t="s">
        <v>104</v>
      </c>
      <c r="D66" t="s">
        <v>105</v>
      </c>
      <c r="E66">
        <v>4</v>
      </c>
      <c r="F66" t="s">
        <v>16</v>
      </c>
      <c r="G66" t="s">
        <v>17</v>
      </c>
      <c r="H66">
        <v>22.393435</v>
      </c>
      <c r="I66">
        <v>-89.706057999999999</v>
      </c>
      <c r="J66">
        <f t="shared" ref="J66:J129" si="1">E66/50</f>
        <v>0.08</v>
      </c>
      <c r="K66">
        <v>16.7</v>
      </c>
      <c r="L66">
        <v>27</v>
      </c>
      <c r="M66">
        <v>22</v>
      </c>
    </row>
    <row r="67" spans="1:13" x14ac:dyDescent="0.2">
      <c r="A67" s="1">
        <v>44701</v>
      </c>
      <c r="B67" s="1" t="s">
        <v>103</v>
      </c>
      <c r="C67" s="1" t="s">
        <v>104</v>
      </c>
      <c r="D67" t="s">
        <v>105</v>
      </c>
      <c r="E67">
        <v>1</v>
      </c>
      <c r="F67" t="s">
        <v>16</v>
      </c>
      <c r="G67" t="s">
        <v>17</v>
      </c>
      <c r="H67">
        <v>22.393435</v>
      </c>
      <c r="I67">
        <v>-89.706057999999999</v>
      </c>
      <c r="J67">
        <f t="shared" si="1"/>
        <v>0.02</v>
      </c>
      <c r="K67">
        <v>16.7</v>
      </c>
      <c r="L67">
        <v>27</v>
      </c>
      <c r="M67">
        <v>22</v>
      </c>
    </row>
    <row r="68" spans="1:13" x14ac:dyDescent="0.2">
      <c r="A68" s="1">
        <v>44701</v>
      </c>
      <c r="B68" s="1" t="s">
        <v>103</v>
      </c>
      <c r="C68" s="1" t="s">
        <v>104</v>
      </c>
      <c r="D68" t="s">
        <v>105</v>
      </c>
      <c r="E68">
        <v>6</v>
      </c>
      <c r="F68" t="s">
        <v>16</v>
      </c>
      <c r="G68" t="s">
        <v>21</v>
      </c>
      <c r="H68">
        <v>22.394034999999999</v>
      </c>
      <c r="I68">
        <v>-89.705731</v>
      </c>
      <c r="J68">
        <f t="shared" si="1"/>
        <v>0.12</v>
      </c>
      <c r="K68">
        <v>14.5</v>
      </c>
      <c r="L68">
        <v>27</v>
      </c>
      <c r="M68">
        <v>19.2</v>
      </c>
    </row>
    <row r="69" spans="1:13" x14ac:dyDescent="0.2">
      <c r="A69" s="1">
        <v>44701</v>
      </c>
      <c r="B69" s="1" t="s">
        <v>103</v>
      </c>
      <c r="C69" s="1" t="s">
        <v>104</v>
      </c>
      <c r="D69" t="s">
        <v>105</v>
      </c>
      <c r="E69">
        <v>5</v>
      </c>
      <c r="F69" t="s">
        <v>16</v>
      </c>
      <c r="G69" t="s">
        <v>21</v>
      </c>
      <c r="H69">
        <v>22.393435</v>
      </c>
      <c r="I69">
        <v>-89.706057999999999</v>
      </c>
      <c r="J69">
        <f t="shared" si="1"/>
        <v>0.1</v>
      </c>
      <c r="K69">
        <v>16.7</v>
      </c>
      <c r="L69">
        <v>27</v>
      </c>
      <c r="M69">
        <v>22</v>
      </c>
    </row>
    <row r="70" spans="1:13" x14ac:dyDescent="0.2">
      <c r="A70" s="1">
        <v>44701</v>
      </c>
      <c r="B70" s="1" t="s">
        <v>106</v>
      </c>
      <c r="C70" s="1" t="s">
        <v>107</v>
      </c>
      <c r="D70" t="s">
        <v>108</v>
      </c>
      <c r="E70">
        <v>10</v>
      </c>
      <c r="F70" t="s">
        <v>16</v>
      </c>
      <c r="G70" t="s">
        <v>17</v>
      </c>
      <c r="H70">
        <v>22.394034999999999</v>
      </c>
      <c r="I70">
        <v>-89.705731</v>
      </c>
      <c r="J70">
        <f t="shared" si="1"/>
        <v>0.2</v>
      </c>
      <c r="K70">
        <v>14.5</v>
      </c>
      <c r="L70">
        <v>27</v>
      </c>
      <c r="M70">
        <v>19.2</v>
      </c>
    </row>
    <row r="71" spans="1:13" x14ac:dyDescent="0.2">
      <c r="A71" s="1">
        <v>44701</v>
      </c>
      <c r="B71" s="1" t="s">
        <v>106</v>
      </c>
      <c r="C71" s="1" t="s">
        <v>107</v>
      </c>
      <c r="D71" t="s">
        <v>108</v>
      </c>
      <c r="E71">
        <v>6</v>
      </c>
      <c r="F71" t="s">
        <v>16</v>
      </c>
      <c r="G71" t="s">
        <v>17</v>
      </c>
      <c r="H71">
        <v>22.393435</v>
      </c>
      <c r="I71">
        <v>-89.706057999999999</v>
      </c>
      <c r="J71">
        <f t="shared" si="1"/>
        <v>0.12</v>
      </c>
      <c r="K71">
        <v>16.7</v>
      </c>
      <c r="L71">
        <v>27</v>
      </c>
      <c r="M71">
        <v>22</v>
      </c>
    </row>
    <row r="72" spans="1:13" x14ac:dyDescent="0.2">
      <c r="A72" s="1">
        <v>44701</v>
      </c>
      <c r="B72" s="1" t="s">
        <v>106</v>
      </c>
      <c r="C72" s="1" t="s">
        <v>107</v>
      </c>
      <c r="D72" t="s">
        <v>108</v>
      </c>
      <c r="E72">
        <v>8</v>
      </c>
      <c r="F72" t="s">
        <v>16</v>
      </c>
      <c r="G72" t="s">
        <v>21</v>
      </c>
      <c r="H72">
        <v>22.394034999999999</v>
      </c>
      <c r="I72">
        <v>-89.705731</v>
      </c>
      <c r="J72">
        <f t="shared" si="1"/>
        <v>0.16</v>
      </c>
      <c r="K72">
        <v>14.5</v>
      </c>
      <c r="L72">
        <v>27</v>
      </c>
      <c r="M72">
        <v>19.2</v>
      </c>
    </row>
    <row r="73" spans="1:13" x14ac:dyDescent="0.2">
      <c r="A73" s="1">
        <v>44701</v>
      </c>
      <c r="B73" s="1" t="s">
        <v>106</v>
      </c>
      <c r="C73" s="1" t="s">
        <v>107</v>
      </c>
      <c r="D73" t="s">
        <v>108</v>
      </c>
      <c r="E73">
        <v>10</v>
      </c>
      <c r="F73" t="s">
        <v>16</v>
      </c>
      <c r="G73" t="s">
        <v>21</v>
      </c>
      <c r="H73">
        <v>22.393435</v>
      </c>
      <c r="I73">
        <v>-89.706057999999999</v>
      </c>
      <c r="J73">
        <f t="shared" si="1"/>
        <v>0.2</v>
      </c>
      <c r="K73">
        <v>16.7</v>
      </c>
      <c r="L73">
        <v>27</v>
      </c>
      <c r="M73">
        <v>22</v>
      </c>
    </row>
    <row r="74" spans="1:13" x14ac:dyDescent="0.2">
      <c r="A74" s="1">
        <v>44701</v>
      </c>
      <c r="B74" t="s">
        <v>109</v>
      </c>
      <c r="C74" t="s">
        <v>110</v>
      </c>
      <c r="D74" t="s">
        <v>111</v>
      </c>
      <c r="E74">
        <v>13</v>
      </c>
      <c r="F74" t="s">
        <v>16</v>
      </c>
      <c r="G74" t="s">
        <v>17</v>
      </c>
      <c r="H74">
        <v>22.394034999999999</v>
      </c>
      <c r="I74">
        <v>-89.705731</v>
      </c>
      <c r="J74">
        <f t="shared" si="1"/>
        <v>0.26</v>
      </c>
      <c r="K74">
        <v>14.5</v>
      </c>
      <c r="L74">
        <v>27</v>
      </c>
      <c r="M74">
        <v>19.2</v>
      </c>
    </row>
    <row r="75" spans="1:13" x14ac:dyDescent="0.2">
      <c r="A75" s="1">
        <v>44701</v>
      </c>
      <c r="B75" t="s">
        <v>109</v>
      </c>
      <c r="C75" t="s">
        <v>110</v>
      </c>
      <c r="D75" t="s">
        <v>111</v>
      </c>
      <c r="E75">
        <v>4</v>
      </c>
      <c r="F75" t="s">
        <v>16</v>
      </c>
      <c r="G75" t="s">
        <v>17</v>
      </c>
      <c r="H75">
        <v>22.393435</v>
      </c>
      <c r="I75">
        <v>-89.706057999999999</v>
      </c>
      <c r="J75">
        <f t="shared" si="1"/>
        <v>0.08</v>
      </c>
      <c r="K75">
        <v>16.7</v>
      </c>
      <c r="L75">
        <v>27</v>
      </c>
      <c r="M75">
        <v>22</v>
      </c>
    </row>
    <row r="76" spans="1:13" x14ac:dyDescent="0.2">
      <c r="A76" s="1">
        <v>44701</v>
      </c>
      <c r="B76" t="s">
        <v>109</v>
      </c>
      <c r="C76" t="s">
        <v>110</v>
      </c>
      <c r="D76" t="s">
        <v>111</v>
      </c>
      <c r="E76">
        <v>9</v>
      </c>
      <c r="F76" t="s">
        <v>16</v>
      </c>
      <c r="G76" t="s">
        <v>21</v>
      </c>
      <c r="H76">
        <v>22.394034999999999</v>
      </c>
      <c r="I76">
        <v>-89.705731</v>
      </c>
      <c r="J76">
        <f t="shared" si="1"/>
        <v>0.18</v>
      </c>
      <c r="K76">
        <v>14.5</v>
      </c>
      <c r="L76">
        <v>27</v>
      </c>
      <c r="M76">
        <v>19.2</v>
      </c>
    </row>
    <row r="77" spans="1:13" x14ac:dyDescent="0.2">
      <c r="A77" s="1">
        <v>44701</v>
      </c>
      <c r="B77" t="s">
        <v>109</v>
      </c>
      <c r="C77" t="s">
        <v>110</v>
      </c>
      <c r="D77" t="s">
        <v>111</v>
      </c>
      <c r="E77">
        <v>4</v>
      </c>
      <c r="F77" t="s">
        <v>16</v>
      </c>
      <c r="G77" t="s">
        <v>21</v>
      </c>
      <c r="H77">
        <v>22.393435</v>
      </c>
      <c r="I77">
        <v>-89.706057999999999</v>
      </c>
      <c r="J77">
        <f t="shared" si="1"/>
        <v>0.08</v>
      </c>
      <c r="K77">
        <v>16.7</v>
      </c>
      <c r="L77">
        <v>27</v>
      </c>
      <c r="M77">
        <v>22</v>
      </c>
    </row>
    <row r="78" spans="1:13" x14ac:dyDescent="0.2">
      <c r="A78" s="1">
        <v>44701</v>
      </c>
      <c r="B78" s="1" t="s">
        <v>112</v>
      </c>
      <c r="C78" t="s">
        <v>113</v>
      </c>
      <c r="D78" t="s">
        <v>114</v>
      </c>
      <c r="E78">
        <v>1</v>
      </c>
      <c r="F78" t="s">
        <v>16</v>
      </c>
      <c r="G78" t="s">
        <v>17</v>
      </c>
      <c r="H78">
        <v>22.394034999999999</v>
      </c>
      <c r="I78">
        <v>-89.705731</v>
      </c>
      <c r="J78">
        <f t="shared" si="1"/>
        <v>0.02</v>
      </c>
      <c r="K78">
        <v>14.5</v>
      </c>
      <c r="L78">
        <v>27</v>
      </c>
      <c r="M78">
        <v>19.2</v>
      </c>
    </row>
    <row r="79" spans="1:13" x14ac:dyDescent="0.2">
      <c r="A79" s="1">
        <v>44701</v>
      </c>
      <c r="B79" s="1" t="s">
        <v>112</v>
      </c>
      <c r="C79" t="s">
        <v>113</v>
      </c>
      <c r="D79" t="s">
        <v>114</v>
      </c>
      <c r="E79">
        <v>3</v>
      </c>
      <c r="F79" t="s">
        <v>16</v>
      </c>
      <c r="G79" t="s">
        <v>21</v>
      </c>
      <c r="H79">
        <v>22.393435</v>
      </c>
      <c r="I79">
        <v>-89.706057999999999</v>
      </c>
      <c r="J79">
        <f t="shared" si="1"/>
        <v>0.06</v>
      </c>
      <c r="K79">
        <v>16.7</v>
      </c>
      <c r="L79">
        <v>27</v>
      </c>
      <c r="M79">
        <v>22</v>
      </c>
    </row>
    <row r="80" spans="1:13" x14ac:dyDescent="0.2">
      <c r="A80" s="1">
        <v>44702</v>
      </c>
      <c r="B80" t="s">
        <v>13</v>
      </c>
      <c r="C80" s="1" t="s">
        <v>14</v>
      </c>
      <c r="D80" t="s">
        <v>15</v>
      </c>
      <c r="E80">
        <v>5</v>
      </c>
      <c r="F80" t="s">
        <v>115</v>
      </c>
      <c r="G80" t="s">
        <v>17</v>
      </c>
      <c r="H80">
        <v>22.43975</v>
      </c>
      <c r="I80">
        <v>-89.76491</v>
      </c>
      <c r="J80">
        <f t="shared" si="1"/>
        <v>0.1</v>
      </c>
      <c r="K80">
        <v>2.2999999999999998</v>
      </c>
      <c r="L80">
        <v>28</v>
      </c>
      <c r="M80">
        <v>2.9</v>
      </c>
    </row>
    <row r="81" spans="1:13" x14ac:dyDescent="0.2">
      <c r="A81" s="1">
        <v>44702</v>
      </c>
      <c r="B81" t="s">
        <v>18</v>
      </c>
      <c r="C81" s="1" t="s">
        <v>19</v>
      </c>
      <c r="D81" t="s">
        <v>20</v>
      </c>
      <c r="E81">
        <v>1</v>
      </c>
      <c r="F81" t="s">
        <v>116</v>
      </c>
      <c r="G81" t="s">
        <v>17</v>
      </c>
      <c r="H81">
        <v>22.426893</v>
      </c>
      <c r="I81">
        <v>-89.741781000000003</v>
      </c>
      <c r="J81">
        <f t="shared" si="1"/>
        <v>0.02</v>
      </c>
      <c r="K81">
        <v>11.6</v>
      </c>
      <c r="L81">
        <v>27</v>
      </c>
      <c r="M81">
        <v>15.2</v>
      </c>
    </row>
    <row r="82" spans="1:13" x14ac:dyDescent="0.2">
      <c r="A82" s="1">
        <v>44702</v>
      </c>
      <c r="B82" t="s">
        <v>18</v>
      </c>
      <c r="C82" s="1" t="s">
        <v>19</v>
      </c>
      <c r="D82" t="s">
        <v>20</v>
      </c>
      <c r="E82">
        <v>3</v>
      </c>
      <c r="F82" t="s">
        <v>115</v>
      </c>
      <c r="G82" t="s">
        <v>17</v>
      </c>
      <c r="H82">
        <v>22.43975</v>
      </c>
      <c r="I82">
        <v>-89.76491</v>
      </c>
      <c r="J82">
        <f t="shared" si="1"/>
        <v>0.06</v>
      </c>
      <c r="K82">
        <v>2.2999999999999998</v>
      </c>
      <c r="L82">
        <v>28</v>
      </c>
      <c r="M82">
        <v>2.9</v>
      </c>
    </row>
    <row r="83" spans="1:13" x14ac:dyDescent="0.2">
      <c r="A83" s="1">
        <v>44702</v>
      </c>
      <c r="B83" t="s">
        <v>117</v>
      </c>
      <c r="C83" s="1" t="s">
        <v>118</v>
      </c>
      <c r="D83" t="s">
        <v>119</v>
      </c>
      <c r="E83">
        <v>8</v>
      </c>
      <c r="F83" t="s">
        <v>116</v>
      </c>
      <c r="G83" t="s">
        <v>17</v>
      </c>
      <c r="H83">
        <v>22.426893</v>
      </c>
      <c r="I83">
        <v>-89.741781000000003</v>
      </c>
      <c r="J83">
        <f t="shared" si="1"/>
        <v>0.16</v>
      </c>
      <c r="K83">
        <v>11.6</v>
      </c>
      <c r="L83">
        <v>27</v>
      </c>
      <c r="M83">
        <v>15.2</v>
      </c>
    </row>
    <row r="84" spans="1:13" x14ac:dyDescent="0.2">
      <c r="A84" s="1">
        <v>44702</v>
      </c>
      <c r="B84" t="s">
        <v>25</v>
      </c>
      <c r="C84" s="1" t="s">
        <v>26</v>
      </c>
      <c r="D84" t="s">
        <v>27</v>
      </c>
      <c r="E84">
        <v>1</v>
      </c>
      <c r="F84" t="s">
        <v>116</v>
      </c>
      <c r="G84" t="s">
        <v>17</v>
      </c>
      <c r="H84">
        <v>22.426893</v>
      </c>
      <c r="I84">
        <v>-89.741781000000003</v>
      </c>
      <c r="J84">
        <f t="shared" si="1"/>
        <v>0.02</v>
      </c>
      <c r="K84">
        <v>11.6</v>
      </c>
      <c r="L84">
        <v>27</v>
      </c>
      <c r="M84">
        <v>15.2</v>
      </c>
    </row>
    <row r="85" spans="1:13" x14ac:dyDescent="0.2">
      <c r="A85" s="1">
        <v>44702</v>
      </c>
      <c r="B85" s="1" t="s">
        <v>31</v>
      </c>
      <c r="C85" s="1" t="s">
        <v>32</v>
      </c>
      <c r="D85" t="s">
        <v>33</v>
      </c>
      <c r="E85">
        <v>2</v>
      </c>
      <c r="F85" t="s">
        <v>116</v>
      </c>
      <c r="G85" t="s">
        <v>17</v>
      </c>
      <c r="H85">
        <v>22.426893</v>
      </c>
      <c r="I85">
        <v>-89.741781000000003</v>
      </c>
      <c r="J85">
        <f t="shared" si="1"/>
        <v>0.04</v>
      </c>
      <c r="K85">
        <v>11.6</v>
      </c>
      <c r="L85">
        <v>27</v>
      </c>
      <c r="M85">
        <v>15.2</v>
      </c>
    </row>
    <row r="86" spans="1:13" x14ac:dyDescent="0.2">
      <c r="A86" s="1">
        <v>44702</v>
      </c>
      <c r="B86" t="s">
        <v>34</v>
      </c>
      <c r="C86" t="s">
        <v>35</v>
      </c>
      <c r="D86" t="s">
        <v>36</v>
      </c>
      <c r="E86">
        <v>4</v>
      </c>
      <c r="F86" t="s">
        <v>116</v>
      </c>
      <c r="G86" t="s">
        <v>17</v>
      </c>
      <c r="H86">
        <v>22.426893</v>
      </c>
      <c r="I86">
        <v>-89.741781000000003</v>
      </c>
      <c r="J86">
        <f t="shared" si="1"/>
        <v>0.08</v>
      </c>
      <c r="K86">
        <v>11.6</v>
      </c>
      <c r="L86">
        <v>27</v>
      </c>
      <c r="M86">
        <v>15.2</v>
      </c>
    </row>
    <row r="87" spans="1:13" x14ac:dyDescent="0.2">
      <c r="A87" s="1">
        <v>44702</v>
      </c>
      <c r="B87" t="s">
        <v>120</v>
      </c>
      <c r="C87" s="1" t="s">
        <v>121</v>
      </c>
      <c r="D87" t="s">
        <v>122</v>
      </c>
      <c r="E87">
        <v>1</v>
      </c>
      <c r="F87" t="s">
        <v>115</v>
      </c>
      <c r="G87" t="s">
        <v>17</v>
      </c>
      <c r="H87">
        <v>22.43975</v>
      </c>
      <c r="I87">
        <v>-89.76491</v>
      </c>
      <c r="J87">
        <f t="shared" si="1"/>
        <v>0.02</v>
      </c>
      <c r="K87">
        <v>2.2999999999999998</v>
      </c>
      <c r="L87">
        <v>28</v>
      </c>
      <c r="M87">
        <v>2.9</v>
      </c>
    </row>
    <row r="88" spans="1:13" x14ac:dyDescent="0.2">
      <c r="A88" s="1">
        <v>44702</v>
      </c>
      <c r="B88" t="s">
        <v>40</v>
      </c>
      <c r="C88" t="s">
        <v>41</v>
      </c>
      <c r="D88" t="s">
        <v>42</v>
      </c>
      <c r="E88">
        <v>12</v>
      </c>
      <c r="F88" t="s">
        <v>116</v>
      </c>
      <c r="G88" t="s">
        <v>17</v>
      </c>
      <c r="H88">
        <v>22.426893</v>
      </c>
      <c r="I88">
        <v>-89.741781000000003</v>
      </c>
      <c r="J88">
        <f t="shared" si="1"/>
        <v>0.24</v>
      </c>
      <c r="K88">
        <v>11.6</v>
      </c>
      <c r="L88">
        <v>27</v>
      </c>
      <c r="M88">
        <v>15.2</v>
      </c>
    </row>
    <row r="89" spans="1:13" x14ac:dyDescent="0.2">
      <c r="A89" s="1">
        <v>44702</v>
      </c>
      <c r="B89" t="s">
        <v>43</v>
      </c>
      <c r="C89" s="1" t="s">
        <v>44</v>
      </c>
      <c r="D89" t="s">
        <v>45</v>
      </c>
      <c r="E89">
        <v>100</v>
      </c>
      <c r="F89" t="s">
        <v>116</v>
      </c>
      <c r="G89" t="s">
        <v>17</v>
      </c>
      <c r="H89">
        <v>22.426893</v>
      </c>
      <c r="I89">
        <v>-89.741781000000003</v>
      </c>
      <c r="J89">
        <f t="shared" si="1"/>
        <v>2</v>
      </c>
      <c r="K89">
        <v>11.6</v>
      </c>
      <c r="L89">
        <v>27</v>
      </c>
      <c r="M89">
        <v>15.2</v>
      </c>
    </row>
    <row r="90" spans="1:13" x14ac:dyDescent="0.2">
      <c r="A90" s="1">
        <v>44702</v>
      </c>
      <c r="B90" t="s">
        <v>123</v>
      </c>
      <c r="C90" s="1" t="s">
        <v>124</v>
      </c>
      <c r="D90" t="s">
        <v>125</v>
      </c>
      <c r="E90">
        <v>1</v>
      </c>
      <c r="F90" t="s">
        <v>116</v>
      </c>
      <c r="G90" t="s">
        <v>17</v>
      </c>
      <c r="H90">
        <v>22.426893</v>
      </c>
      <c r="I90">
        <v>-89.741781000000003</v>
      </c>
      <c r="J90">
        <f t="shared" si="1"/>
        <v>0.02</v>
      </c>
      <c r="K90">
        <v>11.6</v>
      </c>
      <c r="L90">
        <v>27</v>
      </c>
      <c r="M90">
        <v>15.2</v>
      </c>
    </row>
    <row r="91" spans="1:13" x14ac:dyDescent="0.2">
      <c r="A91" s="1">
        <v>44702</v>
      </c>
      <c r="B91" t="s">
        <v>61</v>
      </c>
      <c r="C91" s="1" t="s">
        <v>62</v>
      </c>
      <c r="D91" t="s">
        <v>63</v>
      </c>
      <c r="E91">
        <v>50</v>
      </c>
      <c r="F91" t="s">
        <v>116</v>
      </c>
      <c r="G91" t="s">
        <v>17</v>
      </c>
      <c r="H91">
        <v>22.426893</v>
      </c>
      <c r="I91">
        <v>-89.741781000000003</v>
      </c>
      <c r="J91">
        <f t="shared" si="1"/>
        <v>1</v>
      </c>
      <c r="K91">
        <v>11.6</v>
      </c>
      <c r="L91">
        <v>27</v>
      </c>
      <c r="M91">
        <v>15.2</v>
      </c>
    </row>
    <row r="92" spans="1:13" x14ac:dyDescent="0.2">
      <c r="A92" s="1">
        <v>44702</v>
      </c>
      <c r="B92" s="1" t="s">
        <v>70</v>
      </c>
      <c r="C92" s="1" t="s">
        <v>71</v>
      </c>
      <c r="D92" t="s">
        <v>72</v>
      </c>
      <c r="E92">
        <v>1</v>
      </c>
      <c r="F92" t="s">
        <v>116</v>
      </c>
      <c r="G92" t="s">
        <v>17</v>
      </c>
      <c r="H92">
        <v>22.426893</v>
      </c>
      <c r="I92">
        <v>-89.741781000000003</v>
      </c>
      <c r="J92">
        <f t="shared" si="1"/>
        <v>0.02</v>
      </c>
      <c r="K92">
        <v>11.6</v>
      </c>
      <c r="L92">
        <v>27</v>
      </c>
      <c r="M92">
        <v>15.2</v>
      </c>
    </row>
    <row r="93" spans="1:13" x14ac:dyDescent="0.2">
      <c r="A93" s="1">
        <v>44702</v>
      </c>
      <c r="B93" s="1" t="s">
        <v>88</v>
      </c>
      <c r="C93" s="1" t="s">
        <v>89</v>
      </c>
      <c r="D93" t="s">
        <v>90</v>
      </c>
      <c r="E93">
        <v>1</v>
      </c>
      <c r="F93" t="s">
        <v>115</v>
      </c>
      <c r="G93" t="s">
        <v>17</v>
      </c>
      <c r="H93">
        <v>22.43975</v>
      </c>
      <c r="I93">
        <v>-89.76491</v>
      </c>
      <c r="J93">
        <f t="shared" si="1"/>
        <v>0.02</v>
      </c>
      <c r="K93">
        <v>2.2999999999999998</v>
      </c>
      <c r="L93">
        <v>28</v>
      </c>
      <c r="M93">
        <v>2.9</v>
      </c>
    </row>
    <row r="94" spans="1:13" x14ac:dyDescent="0.2">
      <c r="A94" s="1">
        <v>44702</v>
      </c>
      <c r="B94" s="1" t="s">
        <v>97</v>
      </c>
      <c r="C94" s="1" t="s">
        <v>98</v>
      </c>
      <c r="D94" t="s">
        <v>99</v>
      </c>
      <c r="E94">
        <v>14</v>
      </c>
      <c r="F94" t="s">
        <v>116</v>
      </c>
      <c r="G94" t="s">
        <v>17</v>
      </c>
      <c r="H94">
        <v>22.426893</v>
      </c>
      <c r="I94">
        <v>-89.741781000000003</v>
      </c>
      <c r="J94">
        <f t="shared" si="1"/>
        <v>0.28000000000000003</v>
      </c>
      <c r="K94">
        <v>11.6</v>
      </c>
      <c r="L94">
        <v>27</v>
      </c>
      <c r="M94">
        <v>15.2</v>
      </c>
    </row>
    <row r="95" spans="1:13" x14ac:dyDescent="0.2">
      <c r="A95" s="1">
        <v>44702</v>
      </c>
      <c r="B95" s="1" t="s">
        <v>97</v>
      </c>
      <c r="C95" s="1" t="s">
        <v>98</v>
      </c>
      <c r="D95" t="s">
        <v>99</v>
      </c>
      <c r="E95">
        <v>60</v>
      </c>
      <c r="F95" t="s">
        <v>115</v>
      </c>
      <c r="G95" t="s">
        <v>17</v>
      </c>
      <c r="H95">
        <v>22.43975</v>
      </c>
      <c r="I95">
        <v>-89.76491</v>
      </c>
      <c r="J95">
        <f t="shared" si="1"/>
        <v>1.2</v>
      </c>
      <c r="K95">
        <v>2.2999999999999998</v>
      </c>
      <c r="L95">
        <v>28</v>
      </c>
      <c r="M95">
        <v>2.9</v>
      </c>
    </row>
    <row r="96" spans="1:13" x14ac:dyDescent="0.2">
      <c r="A96" s="1">
        <v>44702</v>
      </c>
      <c r="B96" s="1" t="s">
        <v>100</v>
      </c>
      <c r="C96" s="1" t="s">
        <v>101</v>
      </c>
      <c r="D96" t="s">
        <v>102</v>
      </c>
      <c r="E96">
        <v>9</v>
      </c>
      <c r="F96" t="s">
        <v>115</v>
      </c>
      <c r="G96" t="s">
        <v>17</v>
      </c>
      <c r="H96">
        <v>22.43975</v>
      </c>
      <c r="I96">
        <v>-89.76491</v>
      </c>
      <c r="J96">
        <f t="shared" si="1"/>
        <v>0.18</v>
      </c>
      <c r="K96">
        <v>2.2999999999999998</v>
      </c>
      <c r="L96">
        <v>28</v>
      </c>
      <c r="M96">
        <v>2.9</v>
      </c>
    </row>
    <row r="97" spans="1:13" x14ac:dyDescent="0.2">
      <c r="A97" s="1">
        <v>44702</v>
      </c>
      <c r="B97" s="1" t="s">
        <v>126</v>
      </c>
      <c r="C97" s="1" t="s">
        <v>127</v>
      </c>
      <c r="D97" t="s">
        <v>128</v>
      </c>
      <c r="E97">
        <v>2</v>
      </c>
      <c r="F97" t="s">
        <v>116</v>
      </c>
      <c r="G97" t="s">
        <v>17</v>
      </c>
      <c r="H97">
        <v>22.426893</v>
      </c>
      <c r="I97">
        <v>-89.741781000000003</v>
      </c>
      <c r="J97">
        <f t="shared" si="1"/>
        <v>0.04</v>
      </c>
      <c r="K97">
        <v>11.6</v>
      </c>
      <c r="L97">
        <v>27</v>
      </c>
      <c r="M97">
        <v>15.2</v>
      </c>
    </row>
    <row r="98" spans="1:13" x14ac:dyDescent="0.2">
      <c r="A98" s="1">
        <v>44702</v>
      </c>
      <c r="B98" s="1" t="s">
        <v>103</v>
      </c>
      <c r="C98" s="1" t="s">
        <v>104</v>
      </c>
      <c r="D98" t="s">
        <v>105</v>
      </c>
      <c r="E98">
        <v>5</v>
      </c>
      <c r="F98" t="s">
        <v>116</v>
      </c>
      <c r="G98" t="s">
        <v>17</v>
      </c>
      <c r="H98">
        <v>22.426893</v>
      </c>
      <c r="I98">
        <v>-89.741781000000003</v>
      </c>
      <c r="J98">
        <f t="shared" si="1"/>
        <v>0.1</v>
      </c>
      <c r="K98">
        <v>11.6</v>
      </c>
      <c r="L98">
        <v>27</v>
      </c>
      <c r="M98">
        <v>15.2</v>
      </c>
    </row>
    <row r="99" spans="1:13" x14ac:dyDescent="0.2">
      <c r="A99" s="1">
        <v>44702</v>
      </c>
      <c r="B99" s="1" t="s">
        <v>129</v>
      </c>
      <c r="C99" s="1" t="s">
        <v>130</v>
      </c>
      <c r="D99" t="s">
        <v>131</v>
      </c>
      <c r="E99">
        <v>1</v>
      </c>
      <c r="F99" t="s">
        <v>116</v>
      </c>
      <c r="G99" t="s">
        <v>17</v>
      </c>
      <c r="H99">
        <v>22.426893</v>
      </c>
      <c r="I99">
        <v>-89.741781000000003</v>
      </c>
      <c r="J99">
        <f t="shared" si="1"/>
        <v>0.02</v>
      </c>
      <c r="K99">
        <v>11.6</v>
      </c>
      <c r="L99">
        <v>27</v>
      </c>
      <c r="M99">
        <v>15.2</v>
      </c>
    </row>
    <row r="100" spans="1:13" x14ac:dyDescent="0.2">
      <c r="A100" s="1">
        <v>44702</v>
      </c>
      <c r="B100" s="1" t="s">
        <v>106</v>
      </c>
      <c r="C100" s="1" t="s">
        <v>107</v>
      </c>
      <c r="D100" t="s">
        <v>108</v>
      </c>
      <c r="E100">
        <v>5</v>
      </c>
      <c r="F100" t="s">
        <v>116</v>
      </c>
      <c r="G100" t="s">
        <v>17</v>
      </c>
      <c r="H100">
        <v>22.426893</v>
      </c>
      <c r="I100">
        <v>-89.741781000000003</v>
      </c>
      <c r="J100">
        <f t="shared" si="1"/>
        <v>0.1</v>
      </c>
      <c r="K100">
        <v>11.6</v>
      </c>
      <c r="L100">
        <v>27</v>
      </c>
      <c r="M100">
        <v>15.2</v>
      </c>
    </row>
    <row r="101" spans="1:13" x14ac:dyDescent="0.2">
      <c r="A101" s="1">
        <v>44702</v>
      </c>
      <c r="B101" t="s">
        <v>109</v>
      </c>
      <c r="C101" t="s">
        <v>110</v>
      </c>
      <c r="D101" t="s">
        <v>111</v>
      </c>
      <c r="E101">
        <v>2</v>
      </c>
      <c r="F101" t="s">
        <v>115</v>
      </c>
      <c r="G101" t="s">
        <v>17</v>
      </c>
      <c r="H101">
        <v>22.43975</v>
      </c>
      <c r="I101">
        <v>-89.76491</v>
      </c>
      <c r="J101">
        <f t="shared" si="1"/>
        <v>0.04</v>
      </c>
      <c r="K101">
        <v>2.2999999999999998</v>
      </c>
      <c r="L101">
        <v>28</v>
      </c>
      <c r="M101">
        <v>2.9</v>
      </c>
    </row>
    <row r="102" spans="1:13" x14ac:dyDescent="0.2">
      <c r="A102" s="1">
        <v>44702</v>
      </c>
      <c r="B102" s="1" t="s">
        <v>112</v>
      </c>
      <c r="C102" t="s">
        <v>113</v>
      </c>
      <c r="D102" t="s">
        <v>114</v>
      </c>
      <c r="E102">
        <v>50</v>
      </c>
      <c r="F102" t="s">
        <v>116</v>
      </c>
      <c r="G102" t="s">
        <v>17</v>
      </c>
      <c r="H102">
        <v>22.426893</v>
      </c>
      <c r="I102">
        <v>-89.741781000000003</v>
      </c>
      <c r="J102">
        <f t="shared" si="1"/>
        <v>1</v>
      </c>
      <c r="K102">
        <v>11.6</v>
      </c>
      <c r="L102">
        <v>27</v>
      </c>
      <c r="M102">
        <v>15.2</v>
      </c>
    </row>
    <row r="103" spans="1:13" x14ac:dyDescent="0.2">
      <c r="A103" s="1">
        <v>44702</v>
      </c>
      <c r="B103" s="1" t="s">
        <v>112</v>
      </c>
      <c r="C103" t="s">
        <v>113</v>
      </c>
      <c r="D103" t="s">
        <v>114</v>
      </c>
      <c r="E103">
        <v>10</v>
      </c>
      <c r="F103" t="s">
        <v>115</v>
      </c>
      <c r="G103" t="s">
        <v>17</v>
      </c>
      <c r="H103">
        <v>22.43975</v>
      </c>
      <c r="I103">
        <v>-89.76491</v>
      </c>
      <c r="J103">
        <f t="shared" si="1"/>
        <v>0.2</v>
      </c>
      <c r="K103">
        <v>2.2999999999999998</v>
      </c>
      <c r="L103">
        <v>28</v>
      </c>
      <c r="M103">
        <v>2.9</v>
      </c>
    </row>
    <row r="104" spans="1:13" x14ac:dyDescent="0.2">
      <c r="A104" s="1">
        <v>44703</v>
      </c>
      <c r="B104" t="s">
        <v>18</v>
      </c>
      <c r="C104" s="1" t="s">
        <v>19</v>
      </c>
      <c r="D104" t="s">
        <v>20</v>
      </c>
      <c r="E104">
        <v>3</v>
      </c>
      <c r="F104" t="s">
        <v>132</v>
      </c>
      <c r="G104" t="s">
        <v>17</v>
      </c>
      <c r="H104">
        <v>22.499738000000001</v>
      </c>
      <c r="I104">
        <v>-89.791495999999995</v>
      </c>
      <c r="J104">
        <f t="shared" si="1"/>
        <v>0.06</v>
      </c>
      <c r="K104">
        <v>7.6</v>
      </c>
      <c r="L104">
        <v>27</v>
      </c>
      <c r="M104">
        <v>9.1999999999999993</v>
      </c>
    </row>
    <row r="105" spans="1:13" x14ac:dyDescent="0.2">
      <c r="A105" s="1">
        <v>44703</v>
      </c>
      <c r="B105" t="s">
        <v>18</v>
      </c>
      <c r="C105" s="1" t="s">
        <v>19</v>
      </c>
      <c r="D105" t="s">
        <v>20</v>
      </c>
      <c r="E105">
        <v>6</v>
      </c>
      <c r="F105" t="s">
        <v>132</v>
      </c>
      <c r="G105" t="s">
        <v>21</v>
      </c>
      <c r="H105">
        <v>22.499738000000001</v>
      </c>
      <c r="I105">
        <v>-89.791495999999995</v>
      </c>
      <c r="J105">
        <f t="shared" si="1"/>
        <v>0.12</v>
      </c>
      <c r="K105">
        <v>7.6</v>
      </c>
      <c r="L105">
        <v>27</v>
      </c>
      <c r="M105">
        <v>9.1999999999999993</v>
      </c>
    </row>
    <row r="106" spans="1:13" x14ac:dyDescent="0.2">
      <c r="A106" s="1">
        <v>44703</v>
      </c>
      <c r="B106" t="s">
        <v>22</v>
      </c>
      <c r="C106" t="s">
        <v>23</v>
      </c>
      <c r="D106" t="s">
        <v>24</v>
      </c>
      <c r="E106">
        <v>3</v>
      </c>
      <c r="F106" t="s">
        <v>132</v>
      </c>
      <c r="G106" t="s">
        <v>17</v>
      </c>
      <c r="H106">
        <v>22.499738000000001</v>
      </c>
      <c r="I106">
        <v>-89.791495999999995</v>
      </c>
      <c r="J106">
        <f t="shared" si="1"/>
        <v>0.06</v>
      </c>
      <c r="K106">
        <v>7.6</v>
      </c>
      <c r="L106">
        <v>27</v>
      </c>
      <c r="M106">
        <v>9.1999999999999993</v>
      </c>
    </row>
    <row r="107" spans="1:13" x14ac:dyDescent="0.2">
      <c r="A107" s="1">
        <v>44703</v>
      </c>
      <c r="B107" s="1" t="s">
        <v>28</v>
      </c>
      <c r="C107" s="1" t="s">
        <v>29</v>
      </c>
      <c r="D107" t="s">
        <v>30</v>
      </c>
      <c r="E107">
        <v>1</v>
      </c>
      <c r="F107" t="s">
        <v>132</v>
      </c>
      <c r="G107" t="s">
        <v>17</v>
      </c>
      <c r="H107">
        <v>22.499738000000001</v>
      </c>
      <c r="I107">
        <v>-89.791495999999995</v>
      </c>
      <c r="J107">
        <f t="shared" si="1"/>
        <v>0.02</v>
      </c>
      <c r="K107">
        <v>7.6</v>
      </c>
      <c r="L107">
        <v>27</v>
      </c>
      <c r="M107">
        <v>9.1999999999999993</v>
      </c>
    </row>
    <row r="108" spans="1:13" x14ac:dyDescent="0.2">
      <c r="A108" s="1">
        <v>44703</v>
      </c>
      <c r="B108" s="1" t="s">
        <v>31</v>
      </c>
      <c r="C108" s="1" t="s">
        <v>32</v>
      </c>
      <c r="D108" t="s">
        <v>33</v>
      </c>
      <c r="E108">
        <v>2</v>
      </c>
      <c r="F108" t="s">
        <v>132</v>
      </c>
      <c r="G108" t="s">
        <v>17</v>
      </c>
      <c r="H108">
        <v>22.499738000000001</v>
      </c>
      <c r="I108">
        <v>-89.791495999999995</v>
      </c>
      <c r="J108">
        <f t="shared" si="1"/>
        <v>0.04</v>
      </c>
      <c r="K108">
        <v>7.6</v>
      </c>
      <c r="L108">
        <v>27</v>
      </c>
      <c r="M108">
        <v>9.1999999999999993</v>
      </c>
    </row>
    <row r="109" spans="1:13" x14ac:dyDescent="0.2">
      <c r="A109" s="1">
        <v>44703</v>
      </c>
      <c r="B109" t="s">
        <v>34</v>
      </c>
      <c r="C109" t="s">
        <v>35</v>
      </c>
      <c r="D109" t="s">
        <v>36</v>
      </c>
      <c r="E109">
        <v>9</v>
      </c>
      <c r="F109" t="s">
        <v>132</v>
      </c>
      <c r="G109" t="s">
        <v>17</v>
      </c>
      <c r="H109">
        <v>22.499738000000001</v>
      </c>
      <c r="I109">
        <v>-89.791495999999995</v>
      </c>
      <c r="J109">
        <f t="shared" si="1"/>
        <v>0.18</v>
      </c>
      <c r="K109">
        <v>7.6</v>
      </c>
      <c r="L109">
        <v>27</v>
      </c>
      <c r="M109">
        <v>9.1999999999999993</v>
      </c>
    </row>
    <row r="110" spans="1:13" x14ac:dyDescent="0.2">
      <c r="A110" s="1">
        <v>44703</v>
      </c>
      <c r="B110" t="s">
        <v>34</v>
      </c>
      <c r="C110" t="s">
        <v>35</v>
      </c>
      <c r="D110" t="s">
        <v>36</v>
      </c>
      <c r="E110">
        <v>2</v>
      </c>
      <c r="F110" t="s">
        <v>132</v>
      </c>
      <c r="G110" t="s">
        <v>21</v>
      </c>
      <c r="H110">
        <v>22.499738000000001</v>
      </c>
      <c r="I110">
        <v>-89.791495999999995</v>
      </c>
      <c r="J110">
        <f t="shared" si="1"/>
        <v>0.04</v>
      </c>
      <c r="K110">
        <v>7.6</v>
      </c>
      <c r="L110">
        <v>27</v>
      </c>
      <c r="M110">
        <v>9.1999999999999993</v>
      </c>
    </row>
    <row r="111" spans="1:13" x14ac:dyDescent="0.2">
      <c r="A111" s="1">
        <v>44703</v>
      </c>
      <c r="B111" t="s">
        <v>37</v>
      </c>
      <c r="C111" s="1" t="s">
        <v>38</v>
      </c>
      <c r="D111" t="s">
        <v>39</v>
      </c>
      <c r="E111">
        <v>2</v>
      </c>
      <c r="F111" t="s">
        <v>132</v>
      </c>
      <c r="G111" t="s">
        <v>17</v>
      </c>
      <c r="H111">
        <v>22.499738000000001</v>
      </c>
      <c r="I111">
        <v>-89.791495999999995</v>
      </c>
      <c r="J111">
        <f t="shared" si="1"/>
        <v>0.04</v>
      </c>
      <c r="K111">
        <v>7.6</v>
      </c>
      <c r="L111">
        <v>27</v>
      </c>
      <c r="M111">
        <v>9.1999999999999993</v>
      </c>
    </row>
    <row r="112" spans="1:13" x14ac:dyDescent="0.2">
      <c r="A112" s="1">
        <v>44703</v>
      </c>
      <c r="B112" t="s">
        <v>40</v>
      </c>
      <c r="C112" t="s">
        <v>41</v>
      </c>
      <c r="D112" t="s">
        <v>42</v>
      </c>
      <c r="E112">
        <v>2</v>
      </c>
      <c r="F112" t="s">
        <v>132</v>
      </c>
      <c r="G112" t="s">
        <v>17</v>
      </c>
      <c r="H112">
        <v>22.499738000000001</v>
      </c>
      <c r="I112">
        <v>-89.791495999999995</v>
      </c>
      <c r="J112">
        <f t="shared" si="1"/>
        <v>0.04</v>
      </c>
      <c r="K112">
        <v>7.6</v>
      </c>
      <c r="L112">
        <v>27</v>
      </c>
      <c r="M112">
        <v>9.1999999999999993</v>
      </c>
    </row>
    <row r="113" spans="1:13" x14ac:dyDescent="0.2">
      <c r="A113" s="1">
        <v>44703</v>
      </c>
      <c r="B113" t="s">
        <v>40</v>
      </c>
      <c r="C113" t="s">
        <v>41</v>
      </c>
      <c r="D113" t="s">
        <v>42</v>
      </c>
      <c r="E113">
        <v>4</v>
      </c>
      <c r="F113" t="s">
        <v>132</v>
      </c>
      <c r="G113" t="s">
        <v>21</v>
      </c>
      <c r="H113">
        <v>22.499738000000001</v>
      </c>
      <c r="I113">
        <v>-89.791495999999995</v>
      </c>
      <c r="J113">
        <f t="shared" si="1"/>
        <v>0.08</v>
      </c>
      <c r="K113">
        <v>7.6</v>
      </c>
      <c r="L113">
        <v>27</v>
      </c>
      <c r="M113">
        <v>9.1999999999999993</v>
      </c>
    </row>
    <row r="114" spans="1:13" x14ac:dyDescent="0.2">
      <c r="A114" s="1">
        <v>44703</v>
      </c>
      <c r="B114" t="s">
        <v>133</v>
      </c>
      <c r="C114" s="1" t="s">
        <v>134</v>
      </c>
      <c r="D114" t="s">
        <v>135</v>
      </c>
      <c r="E114">
        <v>32</v>
      </c>
      <c r="F114" t="s">
        <v>132</v>
      </c>
      <c r="G114" t="s">
        <v>17</v>
      </c>
      <c r="H114">
        <v>22.499738000000001</v>
      </c>
      <c r="I114">
        <v>-89.791495999999995</v>
      </c>
      <c r="J114">
        <f t="shared" si="1"/>
        <v>0.64</v>
      </c>
      <c r="K114">
        <v>7.6</v>
      </c>
      <c r="L114">
        <v>27</v>
      </c>
      <c r="M114">
        <v>9.1999999999999993</v>
      </c>
    </row>
    <row r="115" spans="1:13" x14ac:dyDescent="0.2">
      <c r="A115" s="1">
        <v>44703</v>
      </c>
      <c r="B115" t="s">
        <v>133</v>
      </c>
      <c r="C115" s="1" t="s">
        <v>134</v>
      </c>
      <c r="D115" t="s">
        <v>135</v>
      </c>
      <c r="E115">
        <v>204</v>
      </c>
      <c r="F115" t="s">
        <v>132</v>
      </c>
      <c r="G115" t="s">
        <v>21</v>
      </c>
      <c r="H115">
        <v>22.499738000000001</v>
      </c>
      <c r="I115">
        <v>-89.791495999999995</v>
      </c>
      <c r="J115">
        <f t="shared" si="1"/>
        <v>4.08</v>
      </c>
      <c r="K115">
        <v>7.6</v>
      </c>
      <c r="L115">
        <v>27</v>
      </c>
      <c r="M115">
        <v>9.1999999999999993</v>
      </c>
    </row>
    <row r="116" spans="1:13" x14ac:dyDescent="0.2">
      <c r="A116" s="1">
        <v>44703</v>
      </c>
      <c r="B116" s="1" t="s">
        <v>49</v>
      </c>
      <c r="C116" s="1" t="s">
        <v>50</v>
      </c>
      <c r="D116" t="s">
        <v>51</v>
      </c>
      <c r="E116">
        <v>1</v>
      </c>
      <c r="F116" t="s">
        <v>132</v>
      </c>
      <c r="G116" t="s">
        <v>17</v>
      </c>
      <c r="H116">
        <v>22.499738000000001</v>
      </c>
      <c r="I116">
        <v>-89.791495999999995</v>
      </c>
      <c r="J116">
        <f t="shared" si="1"/>
        <v>0.02</v>
      </c>
      <c r="K116">
        <v>7.6</v>
      </c>
      <c r="L116">
        <v>27</v>
      </c>
      <c r="M116">
        <v>9.1999999999999993</v>
      </c>
    </row>
    <row r="117" spans="1:13" x14ac:dyDescent="0.2">
      <c r="A117" s="1">
        <v>44703</v>
      </c>
      <c r="B117" t="s">
        <v>52</v>
      </c>
      <c r="C117" s="1" t="s">
        <v>53</v>
      </c>
      <c r="D117" t="s">
        <v>54</v>
      </c>
      <c r="E117">
        <v>2</v>
      </c>
      <c r="F117" t="s">
        <v>132</v>
      </c>
      <c r="G117" t="s">
        <v>17</v>
      </c>
      <c r="H117">
        <v>22.499738000000001</v>
      </c>
      <c r="I117">
        <v>-89.791495999999995</v>
      </c>
      <c r="J117">
        <f t="shared" si="1"/>
        <v>0.04</v>
      </c>
      <c r="K117">
        <v>7.6</v>
      </c>
      <c r="L117">
        <v>27</v>
      </c>
      <c r="M117">
        <v>9.1999999999999993</v>
      </c>
    </row>
    <row r="118" spans="1:13" x14ac:dyDescent="0.2">
      <c r="A118" s="1">
        <v>44703</v>
      </c>
      <c r="B118" t="s">
        <v>52</v>
      </c>
      <c r="C118" s="1" t="s">
        <v>53</v>
      </c>
      <c r="D118" t="s">
        <v>54</v>
      </c>
      <c r="E118">
        <v>2</v>
      </c>
      <c r="F118" t="s">
        <v>132</v>
      </c>
      <c r="G118" t="s">
        <v>21</v>
      </c>
      <c r="H118">
        <v>22.499738000000001</v>
      </c>
      <c r="I118">
        <v>-89.791495999999995</v>
      </c>
      <c r="J118">
        <f t="shared" si="1"/>
        <v>0.04</v>
      </c>
      <c r="K118">
        <v>7.6</v>
      </c>
      <c r="L118">
        <v>27</v>
      </c>
      <c r="M118">
        <v>9.1999999999999993</v>
      </c>
    </row>
    <row r="119" spans="1:13" x14ac:dyDescent="0.2">
      <c r="A119" s="1">
        <v>44703</v>
      </c>
      <c r="B119" t="s">
        <v>58</v>
      </c>
      <c r="C119" s="1" t="s">
        <v>59</v>
      </c>
      <c r="D119" t="s">
        <v>60</v>
      </c>
      <c r="E119">
        <v>1</v>
      </c>
      <c r="F119" t="s">
        <v>132</v>
      </c>
      <c r="G119" t="s">
        <v>17</v>
      </c>
      <c r="H119">
        <v>22.499738000000001</v>
      </c>
      <c r="I119">
        <v>-89.791495999999995</v>
      </c>
      <c r="J119">
        <f t="shared" si="1"/>
        <v>0.02</v>
      </c>
      <c r="K119">
        <v>7.6</v>
      </c>
      <c r="L119">
        <v>27</v>
      </c>
      <c r="M119">
        <v>9.1999999999999993</v>
      </c>
    </row>
    <row r="120" spans="1:13" x14ac:dyDescent="0.2">
      <c r="A120" s="1">
        <v>44703</v>
      </c>
      <c r="B120" t="s">
        <v>136</v>
      </c>
      <c r="C120" s="1" t="s">
        <v>137</v>
      </c>
      <c r="D120" t="s">
        <v>138</v>
      </c>
      <c r="E120">
        <v>4</v>
      </c>
      <c r="F120" t="s">
        <v>132</v>
      </c>
      <c r="G120" t="s">
        <v>17</v>
      </c>
      <c r="H120">
        <v>22.499738000000001</v>
      </c>
      <c r="I120">
        <v>-89.791495999999995</v>
      </c>
      <c r="J120">
        <f t="shared" si="1"/>
        <v>0.08</v>
      </c>
      <c r="K120">
        <v>7.6</v>
      </c>
      <c r="L120">
        <v>27</v>
      </c>
      <c r="M120">
        <v>9.1999999999999993</v>
      </c>
    </row>
    <row r="121" spans="1:13" x14ac:dyDescent="0.2">
      <c r="A121" s="1">
        <v>44703</v>
      </c>
      <c r="B121" t="s">
        <v>136</v>
      </c>
      <c r="C121" s="1" t="s">
        <v>137</v>
      </c>
      <c r="D121" t="s">
        <v>138</v>
      </c>
      <c r="E121">
        <v>1</v>
      </c>
      <c r="F121" t="s">
        <v>132</v>
      </c>
      <c r="G121" t="s">
        <v>21</v>
      </c>
      <c r="H121">
        <v>22.499738000000001</v>
      </c>
      <c r="I121">
        <v>-89.791495999999995</v>
      </c>
      <c r="J121">
        <f t="shared" si="1"/>
        <v>0.02</v>
      </c>
      <c r="K121">
        <v>7.6</v>
      </c>
      <c r="L121">
        <v>27</v>
      </c>
      <c r="M121">
        <v>9.1999999999999993</v>
      </c>
    </row>
    <row r="122" spans="1:13" x14ac:dyDescent="0.2">
      <c r="A122" s="1">
        <v>44703</v>
      </c>
      <c r="B122" t="s">
        <v>61</v>
      </c>
      <c r="C122" s="1" t="s">
        <v>62</v>
      </c>
      <c r="D122" t="s">
        <v>63</v>
      </c>
      <c r="E122">
        <v>8</v>
      </c>
      <c r="F122" t="s">
        <v>132</v>
      </c>
      <c r="G122" t="s">
        <v>17</v>
      </c>
      <c r="H122">
        <v>22.499738000000001</v>
      </c>
      <c r="I122">
        <v>-89.791495999999995</v>
      </c>
      <c r="J122">
        <f t="shared" si="1"/>
        <v>0.16</v>
      </c>
      <c r="K122">
        <v>7.6</v>
      </c>
      <c r="L122">
        <v>27</v>
      </c>
      <c r="M122">
        <v>9.1999999999999993</v>
      </c>
    </row>
    <row r="123" spans="1:13" x14ac:dyDescent="0.2">
      <c r="A123" s="1">
        <v>44703</v>
      </c>
      <c r="B123" t="s">
        <v>61</v>
      </c>
      <c r="C123" s="1" t="s">
        <v>62</v>
      </c>
      <c r="D123" t="s">
        <v>63</v>
      </c>
      <c r="E123">
        <v>17</v>
      </c>
      <c r="F123" t="s">
        <v>132</v>
      </c>
      <c r="G123" t="s">
        <v>21</v>
      </c>
      <c r="H123">
        <v>22.499738000000001</v>
      </c>
      <c r="I123">
        <v>-89.791495999999995</v>
      </c>
      <c r="J123">
        <f t="shared" si="1"/>
        <v>0.34</v>
      </c>
      <c r="K123">
        <v>7.6</v>
      </c>
      <c r="L123">
        <v>27</v>
      </c>
      <c r="M123">
        <v>9.1999999999999993</v>
      </c>
    </row>
    <row r="124" spans="1:13" x14ac:dyDescent="0.2">
      <c r="A124" s="1">
        <v>44703</v>
      </c>
      <c r="B124" t="s">
        <v>139</v>
      </c>
      <c r="C124" s="1" t="s">
        <v>140</v>
      </c>
      <c r="D124" t="s">
        <v>141</v>
      </c>
      <c r="E124">
        <v>1</v>
      </c>
      <c r="F124" t="s">
        <v>132</v>
      </c>
      <c r="G124" t="s">
        <v>17</v>
      </c>
      <c r="H124">
        <v>22.499738000000001</v>
      </c>
      <c r="I124">
        <v>-89.791495999999995</v>
      </c>
      <c r="J124">
        <f t="shared" si="1"/>
        <v>0.02</v>
      </c>
      <c r="K124">
        <v>7.6</v>
      </c>
      <c r="L124">
        <v>27</v>
      </c>
      <c r="M124">
        <v>9.1999999999999993</v>
      </c>
    </row>
    <row r="125" spans="1:13" x14ac:dyDescent="0.2">
      <c r="A125" s="1">
        <v>44703</v>
      </c>
      <c r="B125" t="s">
        <v>64</v>
      </c>
      <c r="C125" t="s">
        <v>65</v>
      </c>
      <c r="D125" t="s">
        <v>66</v>
      </c>
      <c r="E125">
        <v>1</v>
      </c>
      <c r="F125" t="s">
        <v>132</v>
      </c>
      <c r="G125" t="s">
        <v>17</v>
      </c>
      <c r="H125">
        <v>22.499738000000001</v>
      </c>
      <c r="I125">
        <v>-89.791495999999995</v>
      </c>
      <c r="J125">
        <f t="shared" si="1"/>
        <v>0.02</v>
      </c>
      <c r="K125">
        <v>7.6</v>
      </c>
      <c r="L125">
        <v>27</v>
      </c>
      <c r="M125">
        <v>9.1999999999999993</v>
      </c>
    </row>
    <row r="126" spans="1:13" x14ac:dyDescent="0.2">
      <c r="A126" s="1">
        <v>44703</v>
      </c>
      <c r="B126" t="s">
        <v>64</v>
      </c>
      <c r="C126" t="s">
        <v>65</v>
      </c>
      <c r="D126" t="s">
        <v>66</v>
      </c>
      <c r="E126">
        <v>2</v>
      </c>
      <c r="F126" t="s">
        <v>132</v>
      </c>
      <c r="G126" t="s">
        <v>21</v>
      </c>
      <c r="H126">
        <v>22.499738000000001</v>
      </c>
      <c r="I126">
        <v>-89.791495999999995</v>
      </c>
      <c r="J126">
        <f t="shared" si="1"/>
        <v>0.04</v>
      </c>
      <c r="K126">
        <v>7.6</v>
      </c>
      <c r="L126">
        <v>27</v>
      </c>
      <c r="M126">
        <v>9.1999999999999993</v>
      </c>
    </row>
    <row r="127" spans="1:13" x14ac:dyDescent="0.2">
      <c r="A127" s="1">
        <v>44703</v>
      </c>
      <c r="B127" s="1" t="s">
        <v>70</v>
      </c>
      <c r="C127" s="1" t="s">
        <v>71</v>
      </c>
      <c r="D127" t="s">
        <v>72</v>
      </c>
      <c r="E127">
        <v>4</v>
      </c>
      <c r="F127" t="s">
        <v>132</v>
      </c>
      <c r="G127" t="s">
        <v>17</v>
      </c>
      <c r="H127">
        <v>22.499738000000001</v>
      </c>
      <c r="I127">
        <v>-89.791495999999995</v>
      </c>
      <c r="J127">
        <f t="shared" si="1"/>
        <v>0.08</v>
      </c>
      <c r="K127">
        <v>7.6</v>
      </c>
      <c r="L127">
        <v>27</v>
      </c>
      <c r="M127">
        <v>9.1999999999999993</v>
      </c>
    </row>
    <row r="128" spans="1:13" x14ac:dyDescent="0.2">
      <c r="A128" s="1">
        <v>44703</v>
      </c>
      <c r="B128" s="1" t="s">
        <v>70</v>
      </c>
      <c r="C128" s="1" t="s">
        <v>71</v>
      </c>
      <c r="D128" t="s">
        <v>72</v>
      </c>
      <c r="E128">
        <v>5</v>
      </c>
      <c r="F128" t="s">
        <v>132</v>
      </c>
      <c r="G128" t="s">
        <v>21</v>
      </c>
      <c r="H128">
        <v>22.499738000000001</v>
      </c>
      <c r="I128">
        <v>-89.791495999999995</v>
      </c>
      <c r="J128">
        <f t="shared" si="1"/>
        <v>0.1</v>
      </c>
      <c r="K128">
        <v>7.6</v>
      </c>
      <c r="L128">
        <v>27</v>
      </c>
      <c r="M128">
        <v>9.1999999999999993</v>
      </c>
    </row>
    <row r="129" spans="1:13" x14ac:dyDescent="0.2">
      <c r="A129" s="1">
        <v>44703</v>
      </c>
      <c r="B129" s="1" t="s">
        <v>85</v>
      </c>
      <c r="C129" s="1" t="s">
        <v>86</v>
      </c>
      <c r="D129" t="s">
        <v>87</v>
      </c>
      <c r="E129">
        <v>1</v>
      </c>
      <c r="F129" t="s">
        <v>132</v>
      </c>
      <c r="G129" t="s">
        <v>21</v>
      </c>
      <c r="H129">
        <v>22.499738000000001</v>
      </c>
      <c r="I129">
        <v>-89.791495999999995</v>
      </c>
      <c r="J129">
        <f t="shared" si="1"/>
        <v>0.02</v>
      </c>
      <c r="K129">
        <v>7.6</v>
      </c>
      <c r="L129">
        <v>27</v>
      </c>
      <c r="M129">
        <v>9.1999999999999993</v>
      </c>
    </row>
    <row r="130" spans="1:13" x14ac:dyDescent="0.2">
      <c r="A130" s="1">
        <v>44703</v>
      </c>
      <c r="B130" s="1" t="s">
        <v>142</v>
      </c>
      <c r="C130" s="1" t="s">
        <v>143</v>
      </c>
      <c r="D130" t="s">
        <v>144</v>
      </c>
      <c r="E130">
        <v>1</v>
      </c>
      <c r="F130" t="s">
        <v>132</v>
      </c>
      <c r="G130" t="s">
        <v>21</v>
      </c>
      <c r="H130">
        <v>22.499738000000001</v>
      </c>
      <c r="I130">
        <v>-89.791495999999995</v>
      </c>
      <c r="J130">
        <f t="shared" ref="J130:J193" si="2">E130/50</f>
        <v>0.02</v>
      </c>
      <c r="K130">
        <v>7.6</v>
      </c>
      <c r="L130">
        <v>27</v>
      </c>
      <c r="M130">
        <v>9.1999999999999993</v>
      </c>
    </row>
    <row r="131" spans="1:13" x14ac:dyDescent="0.2">
      <c r="A131" s="1">
        <v>44703</v>
      </c>
      <c r="B131" s="1" t="s">
        <v>97</v>
      </c>
      <c r="C131" s="1" t="s">
        <v>98</v>
      </c>
      <c r="D131" t="s">
        <v>99</v>
      </c>
      <c r="E131">
        <v>12</v>
      </c>
      <c r="F131" t="s">
        <v>132</v>
      </c>
      <c r="G131" t="s">
        <v>17</v>
      </c>
      <c r="H131">
        <v>22.499738000000001</v>
      </c>
      <c r="I131">
        <v>-89.791495999999995</v>
      </c>
      <c r="J131">
        <f t="shared" si="2"/>
        <v>0.24</v>
      </c>
      <c r="K131">
        <v>7.6</v>
      </c>
      <c r="L131">
        <v>27</v>
      </c>
      <c r="M131">
        <v>9.1999999999999993</v>
      </c>
    </row>
    <row r="132" spans="1:13" x14ac:dyDescent="0.2">
      <c r="A132" s="1">
        <v>44703</v>
      </c>
      <c r="B132" s="1" t="s">
        <v>97</v>
      </c>
      <c r="C132" s="1" t="s">
        <v>98</v>
      </c>
      <c r="D132" t="s">
        <v>99</v>
      </c>
      <c r="E132">
        <v>3</v>
      </c>
      <c r="F132" t="s">
        <v>132</v>
      </c>
      <c r="G132" t="s">
        <v>17</v>
      </c>
      <c r="H132">
        <v>22.499738000000001</v>
      </c>
      <c r="I132">
        <v>-89.791495999999995</v>
      </c>
      <c r="J132">
        <f t="shared" si="2"/>
        <v>0.06</v>
      </c>
      <c r="K132">
        <v>7.6</v>
      </c>
      <c r="L132">
        <v>27</v>
      </c>
      <c r="M132">
        <v>9.1999999999999993</v>
      </c>
    </row>
    <row r="133" spans="1:13" x14ac:dyDescent="0.2">
      <c r="A133" s="1">
        <v>44703</v>
      </c>
      <c r="B133" s="1" t="s">
        <v>97</v>
      </c>
      <c r="C133" s="1" t="s">
        <v>98</v>
      </c>
      <c r="D133" t="s">
        <v>99</v>
      </c>
      <c r="E133">
        <v>12</v>
      </c>
      <c r="F133" t="s">
        <v>132</v>
      </c>
      <c r="G133" t="s">
        <v>21</v>
      </c>
      <c r="H133">
        <v>22.499738000000001</v>
      </c>
      <c r="I133">
        <v>-89.791495999999995</v>
      </c>
      <c r="J133">
        <f t="shared" si="2"/>
        <v>0.24</v>
      </c>
      <c r="K133">
        <v>7.6</v>
      </c>
      <c r="L133">
        <v>27</v>
      </c>
      <c r="M133">
        <v>9.1999999999999993</v>
      </c>
    </row>
    <row r="134" spans="1:13" x14ac:dyDescent="0.2">
      <c r="A134" s="1">
        <v>44703</v>
      </c>
      <c r="B134" s="1" t="s">
        <v>145</v>
      </c>
      <c r="C134" s="1" t="s">
        <v>146</v>
      </c>
      <c r="D134" t="s">
        <v>147</v>
      </c>
      <c r="E134">
        <v>1</v>
      </c>
      <c r="F134" t="s">
        <v>132</v>
      </c>
      <c r="G134" t="s">
        <v>21</v>
      </c>
      <c r="H134">
        <v>22.499738000000001</v>
      </c>
      <c r="I134">
        <v>-89.791495999999995</v>
      </c>
      <c r="J134">
        <f t="shared" si="2"/>
        <v>0.02</v>
      </c>
      <c r="K134">
        <v>7.6</v>
      </c>
      <c r="L134">
        <v>27</v>
      </c>
      <c r="M134">
        <v>9.1999999999999993</v>
      </c>
    </row>
    <row r="135" spans="1:13" x14ac:dyDescent="0.2">
      <c r="A135" s="1">
        <v>44703</v>
      </c>
      <c r="B135" s="1" t="s">
        <v>100</v>
      </c>
      <c r="C135" s="1" t="s">
        <v>101</v>
      </c>
      <c r="D135" t="s">
        <v>102</v>
      </c>
      <c r="E135">
        <v>19</v>
      </c>
      <c r="F135" t="s">
        <v>132</v>
      </c>
      <c r="G135" t="s">
        <v>17</v>
      </c>
      <c r="H135">
        <v>22.499738000000001</v>
      </c>
      <c r="I135">
        <v>-89.791495999999995</v>
      </c>
      <c r="J135">
        <f t="shared" si="2"/>
        <v>0.38</v>
      </c>
      <c r="K135">
        <v>7.6</v>
      </c>
      <c r="L135">
        <v>27</v>
      </c>
      <c r="M135">
        <v>9.1999999999999993</v>
      </c>
    </row>
    <row r="136" spans="1:13" x14ac:dyDescent="0.2">
      <c r="A136" s="1">
        <v>44703</v>
      </c>
      <c r="B136" s="1" t="s">
        <v>100</v>
      </c>
      <c r="C136" s="1" t="s">
        <v>101</v>
      </c>
      <c r="D136" t="s">
        <v>102</v>
      </c>
      <c r="E136">
        <v>13</v>
      </c>
      <c r="F136" t="s">
        <v>132</v>
      </c>
      <c r="G136" t="s">
        <v>21</v>
      </c>
      <c r="H136">
        <v>22.499738000000001</v>
      </c>
      <c r="I136">
        <v>-89.791495999999995</v>
      </c>
      <c r="J136">
        <f t="shared" si="2"/>
        <v>0.26</v>
      </c>
      <c r="K136">
        <v>7.6</v>
      </c>
      <c r="L136">
        <v>27</v>
      </c>
      <c r="M136">
        <v>9.1999999999999993</v>
      </c>
    </row>
    <row r="137" spans="1:13" x14ac:dyDescent="0.2">
      <c r="A137" s="1">
        <v>44703</v>
      </c>
      <c r="B137" s="1" t="s">
        <v>103</v>
      </c>
      <c r="C137" s="1" t="s">
        <v>104</v>
      </c>
      <c r="D137" t="s">
        <v>105</v>
      </c>
      <c r="E137">
        <v>1</v>
      </c>
      <c r="F137" t="s">
        <v>132</v>
      </c>
      <c r="G137" t="s">
        <v>17</v>
      </c>
      <c r="H137">
        <v>22.499738000000001</v>
      </c>
      <c r="I137">
        <v>-89.791495999999995</v>
      </c>
      <c r="J137">
        <f t="shared" si="2"/>
        <v>0.02</v>
      </c>
      <c r="K137">
        <v>7.6</v>
      </c>
      <c r="L137">
        <v>27</v>
      </c>
      <c r="M137">
        <v>9.1999999999999993</v>
      </c>
    </row>
    <row r="138" spans="1:13" x14ac:dyDescent="0.2">
      <c r="A138" s="1">
        <v>44703</v>
      </c>
      <c r="B138" s="1" t="s">
        <v>103</v>
      </c>
      <c r="C138" s="1" t="s">
        <v>104</v>
      </c>
      <c r="D138" t="s">
        <v>105</v>
      </c>
      <c r="E138">
        <v>3</v>
      </c>
      <c r="F138" t="s">
        <v>132</v>
      </c>
      <c r="G138" t="s">
        <v>21</v>
      </c>
      <c r="H138">
        <v>22.499738000000001</v>
      </c>
      <c r="I138">
        <v>-89.791495999999995</v>
      </c>
      <c r="J138">
        <f t="shared" si="2"/>
        <v>0.06</v>
      </c>
      <c r="K138">
        <v>7.6</v>
      </c>
      <c r="L138">
        <v>27</v>
      </c>
      <c r="M138">
        <v>9.1999999999999993</v>
      </c>
    </row>
    <row r="139" spans="1:13" x14ac:dyDescent="0.2">
      <c r="A139" s="1">
        <v>44703</v>
      </c>
      <c r="B139" t="s">
        <v>148</v>
      </c>
      <c r="C139" t="s">
        <v>149</v>
      </c>
      <c r="D139" t="s">
        <v>150</v>
      </c>
      <c r="E139">
        <v>13</v>
      </c>
      <c r="F139" t="s">
        <v>132</v>
      </c>
      <c r="G139" t="s">
        <v>17</v>
      </c>
      <c r="H139">
        <v>22.499738000000001</v>
      </c>
      <c r="I139">
        <v>-89.791495999999995</v>
      </c>
      <c r="J139">
        <f t="shared" si="2"/>
        <v>0.26</v>
      </c>
      <c r="K139">
        <v>7.6</v>
      </c>
      <c r="L139">
        <v>27</v>
      </c>
      <c r="M139">
        <v>9.1999999999999993</v>
      </c>
    </row>
    <row r="140" spans="1:13" x14ac:dyDescent="0.2">
      <c r="A140" s="1">
        <v>44703</v>
      </c>
      <c r="B140" t="s">
        <v>148</v>
      </c>
      <c r="C140" t="s">
        <v>149</v>
      </c>
      <c r="D140" t="s">
        <v>150</v>
      </c>
      <c r="E140">
        <v>12</v>
      </c>
      <c r="F140" t="s">
        <v>132</v>
      </c>
      <c r="G140" t="s">
        <v>21</v>
      </c>
      <c r="H140">
        <v>22.499738000000001</v>
      </c>
      <c r="I140">
        <v>-89.791495999999995</v>
      </c>
      <c r="J140">
        <f t="shared" si="2"/>
        <v>0.24</v>
      </c>
      <c r="K140">
        <v>7.6</v>
      </c>
      <c r="L140">
        <v>27</v>
      </c>
      <c r="M140">
        <v>9.1999999999999993</v>
      </c>
    </row>
    <row r="141" spans="1:13" x14ac:dyDescent="0.2">
      <c r="A141" s="1">
        <v>44703</v>
      </c>
      <c r="B141" s="1" t="s">
        <v>106</v>
      </c>
      <c r="C141" s="1" t="s">
        <v>107</v>
      </c>
      <c r="D141" t="s">
        <v>108</v>
      </c>
      <c r="E141">
        <v>1</v>
      </c>
      <c r="F141" t="s">
        <v>132</v>
      </c>
      <c r="G141" t="s">
        <v>17</v>
      </c>
      <c r="H141">
        <v>22.499738000000001</v>
      </c>
      <c r="I141">
        <v>-89.791495999999995</v>
      </c>
      <c r="J141">
        <f t="shared" si="2"/>
        <v>0.02</v>
      </c>
      <c r="K141">
        <v>7.6</v>
      </c>
      <c r="L141">
        <v>27</v>
      </c>
      <c r="M141">
        <v>9.1999999999999993</v>
      </c>
    </row>
    <row r="142" spans="1:13" x14ac:dyDescent="0.2">
      <c r="A142" s="1">
        <v>44703</v>
      </c>
      <c r="B142" s="1" t="s">
        <v>106</v>
      </c>
      <c r="C142" s="1" t="s">
        <v>107</v>
      </c>
      <c r="D142" t="s">
        <v>108</v>
      </c>
      <c r="E142">
        <v>2</v>
      </c>
      <c r="F142" t="s">
        <v>132</v>
      </c>
      <c r="G142" t="s">
        <v>21</v>
      </c>
      <c r="H142">
        <v>22.499738000000001</v>
      </c>
      <c r="I142">
        <v>-89.791495999999995</v>
      </c>
      <c r="J142">
        <f t="shared" si="2"/>
        <v>0.04</v>
      </c>
      <c r="K142">
        <v>7.6</v>
      </c>
      <c r="L142">
        <v>27</v>
      </c>
      <c r="M142">
        <v>9.1999999999999993</v>
      </c>
    </row>
    <row r="143" spans="1:13" x14ac:dyDescent="0.2">
      <c r="A143" s="1">
        <v>44703</v>
      </c>
      <c r="B143" t="s">
        <v>109</v>
      </c>
      <c r="C143" t="s">
        <v>110</v>
      </c>
      <c r="D143" t="s">
        <v>111</v>
      </c>
      <c r="E143">
        <v>1</v>
      </c>
      <c r="F143" t="s">
        <v>132</v>
      </c>
      <c r="G143" t="s">
        <v>17</v>
      </c>
      <c r="H143">
        <v>22.499738000000001</v>
      </c>
      <c r="I143">
        <v>-89.791495999999995</v>
      </c>
      <c r="J143">
        <f t="shared" si="2"/>
        <v>0.02</v>
      </c>
      <c r="K143">
        <v>7.6</v>
      </c>
      <c r="L143">
        <v>27</v>
      </c>
      <c r="M143">
        <v>9.1999999999999993</v>
      </c>
    </row>
    <row r="144" spans="1:13" x14ac:dyDescent="0.2">
      <c r="A144" s="1">
        <v>44703</v>
      </c>
      <c r="B144" s="1" t="s">
        <v>112</v>
      </c>
      <c r="C144" t="s">
        <v>113</v>
      </c>
      <c r="D144" t="s">
        <v>114</v>
      </c>
      <c r="E144">
        <v>51</v>
      </c>
      <c r="F144" t="s">
        <v>132</v>
      </c>
      <c r="G144" t="s">
        <v>17</v>
      </c>
      <c r="H144">
        <v>22.499738000000001</v>
      </c>
      <c r="I144">
        <v>-89.791495999999995</v>
      </c>
      <c r="J144">
        <f t="shared" si="2"/>
        <v>1.02</v>
      </c>
      <c r="K144">
        <v>7.6</v>
      </c>
      <c r="L144">
        <v>27</v>
      </c>
      <c r="M144">
        <v>9.1999999999999993</v>
      </c>
    </row>
    <row r="145" spans="1:13" x14ac:dyDescent="0.2">
      <c r="A145" s="1">
        <v>44703</v>
      </c>
      <c r="B145" s="1" t="s">
        <v>112</v>
      </c>
      <c r="C145" t="s">
        <v>113</v>
      </c>
      <c r="D145" t="s">
        <v>114</v>
      </c>
      <c r="E145">
        <v>56</v>
      </c>
      <c r="F145" t="s">
        <v>132</v>
      </c>
      <c r="G145" t="s">
        <v>21</v>
      </c>
      <c r="H145">
        <v>22.499738000000001</v>
      </c>
      <c r="I145">
        <v>-89.791495999999995</v>
      </c>
      <c r="J145">
        <f t="shared" si="2"/>
        <v>1.1200000000000001</v>
      </c>
      <c r="K145">
        <v>7.6</v>
      </c>
      <c r="L145">
        <v>27</v>
      </c>
      <c r="M145">
        <v>9.1999999999999993</v>
      </c>
    </row>
    <row r="146" spans="1:13" x14ac:dyDescent="0.2">
      <c r="A146" s="1">
        <v>44704</v>
      </c>
      <c r="B146" t="s">
        <v>18</v>
      </c>
      <c r="C146" s="1" t="s">
        <v>19</v>
      </c>
      <c r="D146" t="s">
        <v>20</v>
      </c>
      <c r="E146">
        <v>4</v>
      </c>
      <c r="F146" t="s">
        <v>151</v>
      </c>
      <c r="G146" t="s">
        <v>17</v>
      </c>
      <c r="H146">
        <v>22.584356</v>
      </c>
      <c r="I146">
        <v>-89.770492000000004</v>
      </c>
      <c r="J146">
        <f t="shared" si="2"/>
        <v>0.08</v>
      </c>
      <c r="K146">
        <v>30.8</v>
      </c>
      <c r="L146">
        <v>27</v>
      </c>
      <c r="M146">
        <v>32</v>
      </c>
    </row>
    <row r="147" spans="1:13" x14ac:dyDescent="0.2">
      <c r="A147" s="1">
        <v>44704</v>
      </c>
      <c r="B147" t="s">
        <v>18</v>
      </c>
      <c r="C147" s="1" t="s">
        <v>19</v>
      </c>
      <c r="D147" t="s">
        <v>20</v>
      </c>
      <c r="E147">
        <v>1</v>
      </c>
      <c r="F147" t="s">
        <v>151</v>
      </c>
      <c r="G147" t="s">
        <v>21</v>
      </c>
      <c r="H147">
        <v>22.584356</v>
      </c>
      <c r="I147">
        <v>-89.770492000000004</v>
      </c>
      <c r="J147">
        <f t="shared" si="2"/>
        <v>0.02</v>
      </c>
      <c r="K147">
        <v>13.3</v>
      </c>
      <c r="L147">
        <v>27</v>
      </c>
      <c r="M147">
        <v>13.6</v>
      </c>
    </row>
    <row r="148" spans="1:13" x14ac:dyDescent="0.2">
      <c r="A148" s="1">
        <v>44704</v>
      </c>
      <c r="B148" t="s">
        <v>22</v>
      </c>
      <c r="C148" t="s">
        <v>23</v>
      </c>
      <c r="D148" t="s">
        <v>24</v>
      </c>
      <c r="E148">
        <v>3</v>
      </c>
      <c r="F148" t="s">
        <v>151</v>
      </c>
      <c r="G148" t="s">
        <v>21</v>
      </c>
      <c r="H148">
        <v>22.584356</v>
      </c>
      <c r="I148">
        <v>-89.770492000000004</v>
      </c>
      <c r="J148">
        <f t="shared" si="2"/>
        <v>0.06</v>
      </c>
      <c r="K148">
        <v>13.3</v>
      </c>
      <c r="L148">
        <v>27</v>
      </c>
      <c r="M148">
        <v>13.6</v>
      </c>
    </row>
    <row r="149" spans="1:13" x14ac:dyDescent="0.2">
      <c r="A149" s="1">
        <v>44704</v>
      </c>
      <c r="B149" t="s">
        <v>117</v>
      </c>
      <c r="C149" s="1" t="s">
        <v>118</v>
      </c>
      <c r="D149" t="s">
        <v>152</v>
      </c>
      <c r="E149">
        <v>1</v>
      </c>
      <c r="F149" t="s">
        <v>153</v>
      </c>
      <c r="G149" t="s">
        <v>17</v>
      </c>
      <c r="H149">
        <v>22.525012</v>
      </c>
      <c r="I149">
        <v>-89.800667000000004</v>
      </c>
      <c r="J149">
        <f t="shared" si="2"/>
        <v>0.02</v>
      </c>
      <c r="K149">
        <v>11.5</v>
      </c>
      <c r="L149">
        <v>28</v>
      </c>
      <c r="M149">
        <v>17.7</v>
      </c>
    </row>
    <row r="150" spans="1:13" x14ac:dyDescent="0.2">
      <c r="A150" s="1">
        <v>44704</v>
      </c>
      <c r="B150" t="s">
        <v>117</v>
      </c>
      <c r="C150" s="1" t="s">
        <v>118</v>
      </c>
      <c r="D150" t="s">
        <v>152</v>
      </c>
      <c r="E150">
        <v>3</v>
      </c>
      <c r="F150" t="s">
        <v>151</v>
      </c>
      <c r="G150" t="s">
        <v>17</v>
      </c>
      <c r="H150">
        <v>22.584356</v>
      </c>
      <c r="I150">
        <v>-89.770492000000004</v>
      </c>
      <c r="J150">
        <f t="shared" si="2"/>
        <v>0.06</v>
      </c>
      <c r="K150">
        <v>30.8</v>
      </c>
      <c r="L150">
        <v>27</v>
      </c>
      <c r="M150">
        <v>32</v>
      </c>
    </row>
    <row r="151" spans="1:13" x14ac:dyDescent="0.2">
      <c r="A151" s="1">
        <v>44704</v>
      </c>
      <c r="B151" t="s">
        <v>154</v>
      </c>
      <c r="C151" s="1" t="s">
        <v>155</v>
      </c>
      <c r="D151" t="s">
        <v>156</v>
      </c>
      <c r="E151">
        <v>2</v>
      </c>
      <c r="F151" t="s">
        <v>151</v>
      </c>
      <c r="G151" t="s">
        <v>17</v>
      </c>
      <c r="H151">
        <v>22.584356</v>
      </c>
      <c r="I151">
        <v>-89.770492000000004</v>
      </c>
      <c r="J151">
        <f t="shared" si="2"/>
        <v>0.04</v>
      </c>
      <c r="K151">
        <v>30.8</v>
      </c>
      <c r="L151">
        <v>27</v>
      </c>
      <c r="M151">
        <v>32</v>
      </c>
    </row>
    <row r="152" spans="1:13" x14ac:dyDescent="0.2">
      <c r="A152" s="1">
        <v>44704</v>
      </c>
      <c r="B152" s="1" t="s">
        <v>28</v>
      </c>
      <c r="C152" s="1" t="s">
        <v>29</v>
      </c>
      <c r="D152" t="s">
        <v>30</v>
      </c>
      <c r="E152">
        <v>1</v>
      </c>
      <c r="F152" t="s">
        <v>151</v>
      </c>
      <c r="G152" t="s">
        <v>17</v>
      </c>
      <c r="H152">
        <v>22.584356</v>
      </c>
      <c r="I152">
        <v>-89.770492000000004</v>
      </c>
      <c r="J152">
        <f t="shared" si="2"/>
        <v>0.02</v>
      </c>
      <c r="K152">
        <v>30.8</v>
      </c>
      <c r="L152">
        <v>27</v>
      </c>
      <c r="M152">
        <v>32</v>
      </c>
    </row>
    <row r="153" spans="1:13" x14ac:dyDescent="0.2">
      <c r="A153" s="1">
        <v>44704</v>
      </c>
      <c r="B153" s="1" t="s">
        <v>31</v>
      </c>
      <c r="C153" s="1" t="s">
        <v>32</v>
      </c>
      <c r="D153" t="s">
        <v>33</v>
      </c>
      <c r="E153">
        <v>1</v>
      </c>
      <c r="F153" t="s">
        <v>153</v>
      </c>
      <c r="G153" t="s">
        <v>17</v>
      </c>
      <c r="H153">
        <v>22.525012</v>
      </c>
      <c r="I153">
        <v>-89.800667000000004</v>
      </c>
      <c r="J153">
        <f t="shared" si="2"/>
        <v>0.02</v>
      </c>
      <c r="K153">
        <v>11.5</v>
      </c>
      <c r="L153">
        <v>28</v>
      </c>
      <c r="M153">
        <v>17.7</v>
      </c>
    </row>
    <row r="154" spans="1:13" x14ac:dyDescent="0.2">
      <c r="A154" s="1">
        <v>44704</v>
      </c>
      <c r="B154" s="1" t="s">
        <v>31</v>
      </c>
      <c r="C154" s="1" t="s">
        <v>32</v>
      </c>
      <c r="D154" t="s">
        <v>33</v>
      </c>
      <c r="E154">
        <v>1</v>
      </c>
      <c r="F154" t="s">
        <v>151</v>
      </c>
      <c r="G154" t="s">
        <v>17</v>
      </c>
      <c r="H154">
        <v>22.584356</v>
      </c>
      <c r="I154">
        <v>-89.770492000000004</v>
      </c>
      <c r="J154">
        <f t="shared" si="2"/>
        <v>0.02</v>
      </c>
      <c r="K154">
        <v>30.8</v>
      </c>
      <c r="L154">
        <v>27</v>
      </c>
      <c r="M154">
        <v>32</v>
      </c>
    </row>
    <row r="155" spans="1:13" x14ac:dyDescent="0.2">
      <c r="A155" s="1">
        <v>44704</v>
      </c>
      <c r="B155" t="s">
        <v>34</v>
      </c>
      <c r="C155" t="s">
        <v>35</v>
      </c>
      <c r="D155" t="s">
        <v>36</v>
      </c>
      <c r="E155">
        <v>5</v>
      </c>
      <c r="F155" t="s">
        <v>153</v>
      </c>
      <c r="G155" t="s">
        <v>17</v>
      </c>
      <c r="H155">
        <v>22.525012</v>
      </c>
      <c r="I155">
        <v>-89.800667000000004</v>
      </c>
      <c r="J155">
        <f t="shared" si="2"/>
        <v>0.1</v>
      </c>
      <c r="K155">
        <v>11.5</v>
      </c>
      <c r="L155">
        <v>28</v>
      </c>
      <c r="M155">
        <v>17.7</v>
      </c>
    </row>
    <row r="156" spans="1:13" x14ac:dyDescent="0.2">
      <c r="A156" s="1">
        <v>44704</v>
      </c>
      <c r="B156" t="s">
        <v>34</v>
      </c>
      <c r="C156" t="s">
        <v>35</v>
      </c>
      <c r="D156" t="s">
        <v>36</v>
      </c>
      <c r="E156">
        <v>10</v>
      </c>
      <c r="F156" t="s">
        <v>151</v>
      </c>
      <c r="G156" t="s">
        <v>17</v>
      </c>
      <c r="H156">
        <v>22.584356</v>
      </c>
      <c r="I156">
        <v>-89.770492000000004</v>
      </c>
      <c r="J156">
        <f t="shared" si="2"/>
        <v>0.2</v>
      </c>
      <c r="K156">
        <v>30.8</v>
      </c>
      <c r="L156">
        <v>27</v>
      </c>
      <c r="M156">
        <v>32</v>
      </c>
    </row>
    <row r="157" spans="1:13" x14ac:dyDescent="0.2">
      <c r="A157" s="1">
        <v>44704</v>
      </c>
      <c r="B157" s="1" t="s">
        <v>157</v>
      </c>
      <c r="C157" s="1" t="s">
        <v>158</v>
      </c>
      <c r="D157" t="s">
        <v>159</v>
      </c>
      <c r="E157">
        <v>2</v>
      </c>
      <c r="F157" t="s">
        <v>153</v>
      </c>
      <c r="G157" t="s">
        <v>17</v>
      </c>
      <c r="H157">
        <v>22.525012</v>
      </c>
      <c r="I157">
        <v>-89.800667000000004</v>
      </c>
      <c r="J157">
        <f t="shared" si="2"/>
        <v>0.04</v>
      </c>
      <c r="K157">
        <v>11.5</v>
      </c>
      <c r="L157">
        <v>28</v>
      </c>
      <c r="M157">
        <v>17.7</v>
      </c>
    </row>
    <row r="158" spans="1:13" x14ac:dyDescent="0.2">
      <c r="A158" s="1">
        <v>44704</v>
      </c>
      <c r="B158" t="s">
        <v>160</v>
      </c>
      <c r="C158" s="1" t="s">
        <v>161</v>
      </c>
      <c r="D158" t="s">
        <v>162</v>
      </c>
      <c r="E158">
        <v>2</v>
      </c>
      <c r="F158" t="s">
        <v>153</v>
      </c>
      <c r="G158" t="s">
        <v>17</v>
      </c>
      <c r="H158">
        <v>22.525012</v>
      </c>
      <c r="I158">
        <v>-89.800667000000004</v>
      </c>
      <c r="J158">
        <f t="shared" si="2"/>
        <v>0.04</v>
      </c>
      <c r="K158">
        <v>11.5</v>
      </c>
      <c r="L158">
        <v>28</v>
      </c>
      <c r="M158">
        <v>17.7</v>
      </c>
    </row>
    <row r="159" spans="1:13" x14ac:dyDescent="0.2">
      <c r="A159" s="1">
        <v>44704</v>
      </c>
      <c r="B159" t="s">
        <v>120</v>
      </c>
      <c r="C159" s="1" t="s">
        <v>121</v>
      </c>
      <c r="D159" t="s">
        <v>122</v>
      </c>
      <c r="E159">
        <v>4</v>
      </c>
      <c r="F159" t="s">
        <v>151</v>
      </c>
      <c r="G159" t="s">
        <v>17</v>
      </c>
      <c r="H159">
        <v>22.584356</v>
      </c>
      <c r="I159">
        <v>-89.770492000000004</v>
      </c>
      <c r="J159">
        <f t="shared" si="2"/>
        <v>0.08</v>
      </c>
      <c r="K159">
        <v>30.8</v>
      </c>
      <c r="L159">
        <v>27</v>
      </c>
      <c r="M159">
        <v>32</v>
      </c>
    </row>
    <row r="160" spans="1:13" x14ac:dyDescent="0.2">
      <c r="A160" s="1">
        <v>44704</v>
      </c>
      <c r="B160" t="s">
        <v>40</v>
      </c>
      <c r="C160" t="s">
        <v>41</v>
      </c>
      <c r="D160" t="s">
        <v>42</v>
      </c>
      <c r="E160">
        <v>115</v>
      </c>
      <c r="F160" t="s">
        <v>151</v>
      </c>
      <c r="G160" t="s">
        <v>17</v>
      </c>
      <c r="H160">
        <v>22.584356</v>
      </c>
      <c r="I160">
        <v>-89.770492000000004</v>
      </c>
      <c r="J160">
        <f t="shared" si="2"/>
        <v>2.2999999999999998</v>
      </c>
      <c r="K160">
        <v>30.8</v>
      </c>
      <c r="L160">
        <v>27</v>
      </c>
      <c r="M160">
        <v>32</v>
      </c>
    </row>
    <row r="161" spans="1:13" x14ac:dyDescent="0.2">
      <c r="A161" s="1">
        <v>44704</v>
      </c>
      <c r="B161" t="s">
        <v>40</v>
      </c>
      <c r="C161" t="s">
        <v>41</v>
      </c>
      <c r="D161" t="s">
        <v>42</v>
      </c>
      <c r="E161">
        <v>7</v>
      </c>
      <c r="F161" t="s">
        <v>151</v>
      </c>
      <c r="G161" t="s">
        <v>21</v>
      </c>
      <c r="H161">
        <v>22.584356</v>
      </c>
      <c r="I161">
        <v>-89.770492000000004</v>
      </c>
      <c r="J161">
        <f t="shared" si="2"/>
        <v>0.14000000000000001</v>
      </c>
      <c r="K161">
        <v>13.3</v>
      </c>
      <c r="L161">
        <v>27</v>
      </c>
      <c r="M161">
        <v>13.6</v>
      </c>
    </row>
    <row r="162" spans="1:13" x14ac:dyDescent="0.2">
      <c r="A162" s="1">
        <v>44704</v>
      </c>
      <c r="B162" t="s">
        <v>133</v>
      </c>
      <c r="C162" s="1" t="s">
        <v>134</v>
      </c>
      <c r="D162" t="s">
        <v>135</v>
      </c>
      <c r="E162">
        <v>24</v>
      </c>
      <c r="F162" t="s">
        <v>153</v>
      </c>
      <c r="G162" t="s">
        <v>17</v>
      </c>
      <c r="H162">
        <v>22.525012</v>
      </c>
      <c r="I162">
        <v>-89.800667000000004</v>
      </c>
      <c r="J162">
        <f t="shared" si="2"/>
        <v>0.48</v>
      </c>
      <c r="K162">
        <v>11.5</v>
      </c>
      <c r="L162">
        <v>28</v>
      </c>
      <c r="M162">
        <v>17.7</v>
      </c>
    </row>
    <row r="163" spans="1:13" x14ac:dyDescent="0.2">
      <c r="A163" s="1">
        <v>44704</v>
      </c>
      <c r="B163" t="s">
        <v>133</v>
      </c>
      <c r="C163" s="1" t="s">
        <v>134</v>
      </c>
      <c r="D163" t="s">
        <v>135</v>
      </c>
      <c r="E163">
        <v>26</v>
      </c>
      <c r="F163" t="s">
        <v>151</v>
      </c>
      <c r="G163" t="s">
        <v>17</v>
      </c>
      <c r="H163">
        <v>22.584356</v>
      </c>
      <c r="I163">
        <v>-89.770492000000004</v>
      </c>
      <c r="J163">
        <f t="shared" si="2"/>
        <v>0.52</v>
      </c>
      <c r="K163">
        <v>30.8</v>
      </c>
      <c r="L163">
        <v>27</v>
      </c>
      <c r="M163">
        <v>32</v>
      </c>
    </row>
    <row r="164" spans="1:13" x14ac:dyDescent="0.2">
      <c r="A164" s="1">
        <v>44704</v>
      </c>
      <c r="B164" t="s">
        <v>46</v>
      </c>
      <c r="C164" s="1" t="s">
        <v>47</v>
      </c>
      <c r="D164" t="s">
        <v>48</v>
      </c>
      <c r="E164">
        <v>2</v>
      </c>
      <c r="F164" t="s">
        <v>151</v>
      </c>
      <c r="G164" t="s">
        <v>17</v>
      </c>
      <c r="H164">
        <v>22.584356</v>
      </c>
      <c r="I164">
        <v>-89.770492000000004</v>
      </c>
      <c r="J164">
        <f t="shared" si="2"/>
        <v>0.04</v>
      </c>
      <c r="K164">
        <v>30.8</v>
      </c>
      <c r="L164">
        <v>27</v>
      </c>
      <c r="M164">
        <v>32</v>
      </c>
    </row>
    <row r="165" spans="1:13" x14ac:dyDescent="0.2">
      <c r="A165" s="1">
        <v>44704</v>
      </c>
      <c r="B165" s="1" t="s">
        <v>49</v>
      </c>
      <c r="C165" s="1" t="s">
        <v>50</v>
      </c>
      <c r="D165" t="s">
        <v>51</v>
      </c>
      <c r="E165">
        <v>2</v>
      </c>
      <c r="F165" t="s">
        <v>151</v>
      </c>
      <c r="G165" t="s">
        <v>17</v>
      </c>
      <c r="H165">
        <v>22.584356</v>
      </c>
      <c r="I165">
        <v>-89.770492000000004</v>
      </c>
      <c r="J165">
        <f t="shared" si="2"/>
        <v>0.04</v>
      </c>
      <c r="K165">
        <v>30.8</v>
      </c>
      <c r="L165">
        <v>27</v>
      </c>
      <c r="M165">
        <v>32</v>
      </c>
    </row>
    <row r="166" spans="1:13" x14ac:dyDescent="0.2">
      <c r="A166" s="1">
        <v>44704</v>
      </c>
      <c r="B166" t="s">
        <v>163</v>
      </c>
      <c r="C166" s="1" t="s">
        <v>164</v>
      </c>
      <c r="D166" t="s">
        <v>165</v>
      </c>
      <c r="E166">
        <v>2</v>
      </c>
      <c r="F166" t="s">
        <v>151</v>
      </c>
      <c r="G166" t="s">
        <v>17</v>
      </c>
      <c r="H166">
        <v>22.584356</v>
      </c>
      <c r="I166">
        <v>-89.770492000000004</v>
      </c>
      <c r="J166">
        <f t="shared" si="2"/>
        <v>0.04</v>
      </c>
      <c r="K166">
        <v>30.8</v>
      </c>
      <c r="L166">
        <v>27</v>
      </c>
      <c r="M166">
        <v>32</v>
      </c>
    </row>
    <row r="167" spans="1:13" x14ac:dyDescent="0.2">
      <c r="A167" s="1">
        <v>44704</v>
      </c>
      <c r="B167" t="s">
        <v>52</v>
      </c>
      <c r="C167" s="1" t="s">
        <v>53</v>
      </c>
      <c r="D167" t="s">
        <v>54</v>
      </c>
      <c r="E167">
        <v>2</v>
      </c>
      <c r="F167" t="s">
        <v>153</v>
      </c>
      <c r="G167" t="s">
        <v>17</v>
      </c>
      <c r="H167">
        <v>22.525012</v>
      </c>
      <c r="I167">
        <v>-89.800667000000004</v>
      </c>
      <c r="J167">
        <f t="shared" si="2"/>
        <v>0.04</v>
      </c>
      <c r="K167">
        <v>11.5</v>
      </c>
      <c r="L167">
        <v>28</v>
      </c>
      <c r="M167">
        <v>17.7</v>
      </c>
    </row>
    <row r="168" spans="1:13" x14ac:dyDescent="0.2">
      <c r="A168" s="1">
        <v>44704</v>
      </c>
      <c r="B168" t="s">
        <v>52</v>
      </c>
      <c r="C168" s="1" t="s">
        <v>53</v>
      </c>
      <c r="D168" t="s">
        <v>54</v>
      </c>
      <c r="E168">
        <v>10</v>
      </c>
      <c r="F168" t="s">
        <v>151</v>
      </c>
      <c r="G168" t="s">
        <v>17</v>
      </c>
      <c r="H168">
        <v>22.584356</v>
      </c>
      <c r="I168">
        <v>-89.770492000000004</v>
      </c>
      <c r="J168">
        <f t="shared" si="2"/>
        <v>0.2</v>
      </c>
      <c r="K168">
        <v>30.8</v>
      </c>
      <c r="L168">
        <v>27</v>
      </c>
      <c r="M168">
        <v>32</v>
      </c>
    </row>
    <row r="169" spans="1:13" x14ac:dyDescent="0.2">
      <c r="A169" s="1">
        <v>44704</v>
      </c>
      <c r="B169" t="s">
        <v>166</v>
      </c>
      <c r="C169" s="1" t="s">
        <v>167</v>
      </c>
      <c r="D169" t="s">
        <v>168</v>
      </c>
      <c r="E169">
        <v>1</v>
      </c>
      <c r="F169" t="s">
        <v>151</v>
      </c>
      <c r="G169" t="s">
        <v>17</v>
      </c>
      <c r="H169">
        <v>22.584356</v>
      </c>
      <c r="I169">
        <v>-89.770492000000004</v>
      </c>
      <c r="J169">
        <f t="shared" si="2"/>
        <v>0.02</v>
      </c>
      <c r="K169">
        <v>30.8</v>
      </c>
      <c r="L169">
        <v>27</v>
      </c>
      <c r="M169">
        <v>32</v>
      </c>
    </row>
    <row r="170" spans="1:13" x14ac:dyDescent="0.2">
      <c r="A170" s="1">
        <v>44704</v>
      </c>
      <c r="B170" t="s">
        <v>55</v>
      </c>
      <c r="C170" s="1" t="s">
        <v>56</v>
      </c>
      <c r="D170" t="s">
        <v>57</v>
      </c>
      <c r="E170">
        <v>3</v>
      </c>
      <c r="F170" t="s">
        <v>153</v>
      </c>
      <c r="G170" t="s">
        <v>17</v>
      </c>
      <c r="H170">
        <v>22.525012</v>
      </c>
      <c r="I170">
        <v>-89.800667000000004</v>
      </c>
      <c r="J170">
        <f t="shared" si="2"/>
        <v>0.06</v>
      </c>
      <c r="K170">
        <v>11.5</v>
      </c>
      <c r="L170">
        <v>28</v>
      </c>
      <c r="M170">
        <v>17.7</v>
      </c>
    </row>
    <row r="171" spans="1:13" x14ac:dyDescent="0.2">
      <c r="A171" s="1">
        <v>44704</v>
      </c>
      <c r="B171" t="s">
        <v>55</v>
      </c>
      <c r="C171" s="1" t="s">
        <v>56</v>
      </c>
      <c r="D171" t="s">
        <v>57</v>
      </c>
      <c r="E171">
        <v>1</v>
      </c>
      <c r="F171" t="s">
        <v>151</v>
      </c>
      <c r="G171" t="s">
        <v>21</v>
      </c>
      <c r="H171">
        <v>22.584356</v>
      </c>
      <c r="I171">
        <v>-89.770492000000004</v>
      </c>
      <c r="J171">
        <f t="shared" si="2"/>
        <v>0.02</v>
      </c>
      <c r="K171">
        <v>13.3</v>
      </c>
      <c r="L171">
        <v>27</v>
      </c>
      <c r="M171">
        <v>13.6</v>
      </c>
    </row>
    <row r="172" spans="1:13" x14ac:dyDescent="0.2">
      <c r="A172" s="1">
        <v>44704</v>
      </c>
      <c r="B172" t="s">
        <v>58</v>
      </c>
      <c r="C172" s="1" t="s">
        <v>59</v>
      </c>
      <c r="D172" t="s">
        <v>60</v>
      </c>
      <c r="E172">
        <v>1</v>
      </c>
      <c r="F172" t="s">
        <v>153</v>
      </c>
      <c r="G172" t="s">
        <v>17</v>
      </c>
      <c r="H172">
        <v>22.525012</v>
      </c>
      <c r="I172">
        <v>-89.800667000000004</v>
      </c>
      <c r="J172">
        <f t="shared" si="2"/>
        <v>0.02</v>
      </c>
      <c r="K172">
        <v>11.5</v>
      </c>
      <c r="L172">
        <v>28</v>
      </c>
      <c r="M172">
        <v>17.7</v>
      </c>
    </row>
    <row r="173" spans="1:13" x14ac:dyDescent="0.2">
      <c r="A173" s="1">
        <v>44704</v>
      </c>
      <c r="B173" t="s">
        <v>61</v>
      </c>
      <c r="C173" s="1" t="s">
        <v>62</v>
      </c>
      <c r="D173" t="s">
        <v>63</v>
      </c>
      <c r="E173">
        <v>7</v>
      </c>
      <c r="F173" t="s">
        <v>153</v>
      </c>
      <c r="G173" t="s">
        <v>17</v>
      </c>
      <c r="H173">
        <v>22.525012</v>
      </c>
      <c r="I173">
        <v>-89.800667000000004</v>
      </c>
      <c r="J173">
        <f t="shared" si="2"/>
        <v>0.14000000000000001</v>
      </c>
      <c r="K173">
        <v>11.5</v>
      </c>
      <c r="L173">
        <v>28</v>
      </c>
      <c r="M173">
        <v>17.7</v>
      </c>
    </row>
    <row r="174" spans="1:13" x14ac:dyDescent="0.2">
      <c r="A174" s="1">
        <v>44704</v>
      </c>
      <c r="B174" t="s">
        <v>139</v>
      </c>
      <c r="C174" s="1" t="s">
        <v>140</v>
      </c>
      <c r="D174" t="s">
        <v>141</v>
      </c>
      <c r="E174">
        <v>1</v>
      </c>
      <c r="F174" t="s">
        <v>153</v>
      </c>
      <c r="G174" t="s">
        <v>17</v>
      </c>
      <c r="H174">
        <v>22.525012</v>
      </c>
      <c r="I174">
        <v>-89.800667000000004</v>
      </c>
      <c r="J174">
        <f t="shared" si="2"/>
        <v>0.02</v>
      </c>
      <c r="K174">
        <v>11.5</v>
      </c>
      <c r="L174">
        <v>28</v>
      </c>
      <c r="M174">
        <v>17.7</v>
      </c>
    </row>
    <row r="175" spans="1:13" x14ac:dyDescent="0.2">
      <c r="A175" s="1">
        <v>44704</v>
      </c>
      <c r="B175" t="s">
        <v>139</v>
      </c>
      <c r="C175" s="1" t="s">
        <v>140</v>
      </c>
      <c r="D175" t="s">
        <v>141</v>
      </c>
      <c r="E175">
        <v>3</v>
      </c>
      <c r="F175" t="s">
        <v>151</v>
      </c>
      <c r="G175" t="s">
        <v>17</v>
      </c>
      <c r="H175">
        <v>22.584356</v>
      </c>
      <c r="I175">
        <v>-89.770492000000004</v>
      </c>
      <c r="J175">
        <f t="shared" si="2"/>
        <v>0.06</v>
      </c>
      <c r="K175">
        <v>30.8</v>
      </c>
      <c r="L175">
        <v>27</v>
      </c>
      <c r="M175">
        <v>32</v>
      </c>
    </row>
    <row r="176" spans="1:13" x14ac:dyDescent="0.2">
      <c r="A176" s="1">
        <v>44704</v>
      </c>
      <c r="B176" t="s">
        <v>64</v>
      </c>
      <c r="C176" t="s">
        <v>65</v>
      </c>
      <c r="D176" t="s">
        <v>66</v>
      </c>
      <c r="E176">
        <v>1</v>
      </c>
      <c r="F176" t="s">
        <v>153</v>
      </c>
      <c r="G176" t="s">
        <v>17</v>
      </c>
      <c r="H176">
        <v>22.525012</v>
      </c>
      <c r="I176">
        <v>-89.800667000000004</v>
      </c>
      <c r="J176">
        <f t="shared" si="2"/>
        <v>0.02</v>
      </c>
      <c r="K176">
        <v>11.5</v>
      </c>
      <c r="L176">
        <v>28</v>
      </c>
      <c r="M176">
        <v>17.7</v>
      </c>
    </row>
    <row r="177" spans="1:13" x14ac:dyDescent="0.2">
      <c r="A177" s="1">
        <v>44704</v>
      </c>
      <c r="B177" t="s">
        <v>64</v>
      </c>
      <c r="C177" t="s">
        <v>65</v>
      </c>
      <c r="D177" t="s">
        <v>66</v>
      </c>
      <c r="E177">
        <v>3</v>
      </c>
      <c r="F177" t="s">
        <v>151</v>
      </c>
      <c r="G177" t="s">
        <v>17</v>
      </c>
      <c r="H177">
        <v>22.584356</v>
      </c>
      <c r="I177">
        <v>-89.770492000000004</v>
      </c>
      <c r="J177">
        <f t="shared" si="2"/>
        <v>0.06</v>
      </c>
      <c r="K177">
        <v>30.8</v>
      </c>
      <c r="L177">
        <v>27</v>
      </c>
      <c r="M177">
        <v>32</v>
      </c>
    </row>
    <row r="178" spans="1:13" x14ac:dyDescent="0.2">
      <c r="A178" s="1">
        <v>44704</v>
      </c>
      <c r="B178" t="s">
        <v>64</v>
      </c>
      <c r="C178" t="s">
        <v>65</v>
      </c>
      <c r="D178" t="s">
        <v>66</v>
      </c>
      <c r="E178">
        <v>3</v>
      </c>
      <c r="F178" t="s">
        <v>151</v>
      </c>
      <c r="G178" t="s">
        <v>21</v>
      </c>
      <c r="H178">
        <v>22.584356</v>
      </c>
      <c r="I178">
        <v>-89.770492000000004</v>
      </c>
      <c r="J178">
        <f t="shared" si="2"/>
        <v>0.06</v>
      </c>
      <c r="K178">
        <v>13.3</v>
      </c>
      <c r="L178">
        <v>27</v>
      </c>
      <c r="M178">
        <v>13.6</v>
      </c>
    </row>
    <row r="179" spans="1:13" x14ac:dyDescent="0.2">
      <c r="A179" s="1">
        <v>44704</v>
      </c>
      <c r="B179" s="1" t="s">
        <v>70</v>
      </c>
      <c r="C179" s="1" t="s">
        <v>71</v>
      </c>
      <c r="D179" t="s">
        <v>72</v>
      </c>
      <c r="E179">
        <v>13</v>
      </c>
      <c r="F179" t="s">
        <v>151</v>
      </c>
      <c r="G179" t="s">
        <v>17</v>
      </c>
      <c r="H179">
        <v>22.584356</v>
      </c>
      <c r="I179">
        <v>-89.770492000000004</v>
      </c>
      <c r="J179">
        <f t="shared" si="2"/>
        <v>0.26</v>
      </c>
      <c r="K179">
        <v>30.8</v>
      </c>
      <c r="L179">
        <v>27</v>
      </c>
      <c r="M179">
        <v>32</v>
      </c>
    </row>
    <row r="180" spans="1:13" x14ac:dyDescent="0.2">
      <c r="A180" s="1">
        <v>44704</v>
      </c>
      <c r="B180" s="1" t="s">
        <v>70</v>
      </c>
      <c r="C180" s="1" t="s">
        <v>71</v>
      </c>
      <c r="D180" t="s">
        <v>72</v>
      </c>
      <c r="E180">
        <v>2</v>
      </c>
      <c r="F180" t="s">
        <v>151</v>
      </c>
      <c r="G180" t="s">
        <v>21</v>
      </c>
      <c r="H180">
        <v>22.584356</v>
      </c>
      <c r="I180">
        <v>-89.770492000000004</v>
      </c>
      <c r="J180">
        <f t="shared" si="2"/>
        <v>0.04</v>
      </c>
      <c r="K180">
        <v>13.3</v>
      </c>
      <c r="L180">
        <v>27</v>
      </c>
      <c r="M180">
        <v>13.6</v>
      </c>
    </row>
    <row r="181" spans="1:13" x14ac:dyDescent="0.2">
      <c r="A181" s="1">
        <v>44704</v>
      </c>
      <c r="B181" t="s">
        <v>73</v>
      </c>
      <c r="C181" t="s">
        <v>74</v>
      </c>
      <c r="D181" t="s">
        <v>75</v>
      </c>
      <c r="E181">
        <v>1</v>
      </c>
      <c r="F181" t="s">
        <v>153</v>
      </c>
      <c r="G181" t="s">
        <v>17</v>
      </c>
      <c r="H181">
        <v>22.525012</v>
      </c>
      <c r="I181">
        <v>-89.800667000000004</v>
      </c>
      <c r="J181">
        <f t="shared" si="2"/>
        <v>0.02</v>
      </c>
      <c r="K181">
        <v>11.5</v>
      </c>
      <c r="L181">
        <v>28</v>
      </c>
      <c r="M181">
        <v>17.7</v>
      </c>
    </row>
    <row r="182" spans="1:13" x14ac:dyDescent="0.2">
      <c r="A182" s="1">
        <v>44704</v>
      </c>
      <c r="B182" s="1" t="s">
        <v>85</v>
      </c>
      <c r="C182" s="1" t="s">
        <v>86</v>
      </c>
      <c r="D182" t="s">
        <v>87</v>
      </c>
      <c r="E182">
        <v>8</v>
      </c>
      <c r="F182" t="s">
        <v>151</v>
      </c>
      <c r="G182" t="s">
        <v>17</v>
      </c>
      <c r="H182">
        <v>22.584356</v>
      </c>
      <c r="I182">
        <v>-89.770492000000004</v>
      </c>
      <c r="J182">
        <f t="shared" si="2"/>
        <v>0.16</v>
      </c>
      <c r="K182">
        <v>30.8</v>
      </c>
      <c r="L182">
        <v>27</v>
      </c>
      <c r="M182">
        <v>32</v>
      </c>
    </row>
    <row r="183" spans="1:13" x14ac:dyDescent="0.2">
      <c r="A183" s="1">
        <v>44704</v>
      </c>
      <c r="B183" s="1" t="s">
        <v>88</v>
      </c>
      <c r="C183" s="1" t="s">
        <v>89</v>
      </c>
      <c r="D183" t="s">
        <v>90</v>
      </c>
      <c r="E183">
        <v>3</v>
      </c>
      <c r="F183" t="s">
        <v>153</v>
      </c>
      <c r="G183" t="s">
        <v>17</v>
      </c>
      <c r="H183">
        <v>22.525012</v>
      </c>
      <c r="I183">
        <v>-89.800667000000004</v>
      </c>
      <c r="J183">
        <f t="shared" si="2"/>
        <v>0.06</v>
      </c>
      <c r="K183">
        <v>11.5</v>
      </c>
      <c r="L183">
        <v>28</v>
      </c>
      <c r="M183">
        <v>17.7</v>
      </c>
    </row>
    <row r="184" spans="1:13" x14ac:dyDescent="0.2">
      <c r="A184" s="1">
        <v>44704</v>
      </c>
      <c r="B184" s="1" t="s">
        <v>169</v>
      </c>
      <c r="C184" s="1" t="s">
        <v>170</v>
      </c>
      <c r="D184" t="s">
        <v>171</v>
      </c>
      <c r="E184">
        <v>1</v>
      </c>
      <c r="F184" t="s">
        <v>151</v>
      </c>
      <c r="G184" t="s">
        <v>21</v>
      </c>
      <c r="H184">
        <v>22.584356</v>
      </c>
      <c r="I184">
        <v>-89.770492000000004</v>
      </c>
      <c r="J184">
        <f t="shared" si="2"/>
        <v>0.02</v>
      </c>
      <c r="K184">
        <v>13.3</v>
      </c>
      <c r="L184">
        <v>27</v>
      </c>
      <c r="M184">
        <v>13.6</v>
      </c>
    </row>
    <row r="185" spans="1:13" x14ac:dyDescent="0.2">
      <c r="A185" s="1">
        <v>44704</v>
      </c>
      <c r="B185" s="1" t="s">
        <v>142</v>
      </c>
      <c r="C185" s="1" t="s">
        <v>143</v>
      </c>
      <c r="D185" t="s">
        <v>144</v>
      </c>
      <c r="E185">
        <v>1</v>
      </c>
      <c r="F185" t="s">
        <v>151</v>
      </c>
      <c r="G185" t="s">
        <v>17</v>
      </c>
      <c r="H185">
        <v>22.584356</v>
      </c>
      <c r="I185">
        <v>-89.770492000000004</v>
      </c>
      <c r="J185">
        <f t="shared" si="2"/>
        <v>0.02</v>
      </c>
      <c r="K185">
        <v>30.8</v>
      </c>
      <c r="L185">
        <v>27</v>
      </c>
      <c r="M185">
        <v>32</v>
      </c>
    </row>
    <row r="186" spans="1:13" x14ac:dyDescent="0.2">
      <c r="A186" s="1">
        <v>44704</v>
      </c>
      <c r="B186" s="1" t="s">
        <v>172</v>
      </c>
      <c r="C186" s="1" t="s">
        <v>173</v>
      </c>
      <c r="D186" t="s">
        <v>174</v>
      </c>
      <c r="E186">
        <v>1</v>
      </c>
      <c r="F186" t="s">
        <v>151</v>
      </c>
      <c r="G186" t="s">
        <v>17</v>
      </c>
      <c r="H186">
        <v>22.584356</v>
      </c>
      <c r="I186">
        <v>-89.770492000000004</v>
      </c>
      <c r="J186">
        <f t="shared" si="2"/>
        <v>0.02</v>
      </c>
      <c r="K186">
        <v>30.8</v>
      </c>
      <c r="L186">
        <v>27</v>
      </c>
      <c r="M186">
        <v>32</v>
      </c>
    </row>
    <row r="187" spans="1:13" x14ac:dyDescent="0.2">
      <c r="A187" s="1">
        <v>44704</v>
      </c>
      <c r="B187" s="1" t="s">
        <v>175</v>
      </c>
      <c r="C187" s="1" t="s">
        <v>176</v>
      </c>
      <c r="D187" t="s">
        <v>177</v>
      </c>
      <c r="E187">
        <v>1</v>
      </c>
      <c r="F187" t="s">
        <v>151</v>
      </c>
      <c r="G187" t="s">
        <v>17</v>
      </c>
      <c r="H187">
        <v>22.584356</v>
      </c>
      <c r="I187">
        <v>-89.770492000000004</v>
      </c>
      <c r="J187">
        <f t="shared" si="2"/>
        <v>0.02</v>
      </c>
      <c r="K187">
        <v>30.8</v>
      </c>
      <c r="L187">
        <v>27</v>
      </c>
      <c r="M187">
        <v>32</v>
      </c>
    </row>
    <row r="188" spans="1:13" x14ac:dyDescent="0.2">
      <c r="A188" s="1">
        <v>44704</v>
      </c>
      <c r="B188" s="1" t="s">
        <v>178</v>
      </c>
      <c r="C188" s="1" t="s">
        <v>179</v>
      </c>
      <c r="D188" t="s">
        <v>180</v>
      </c>
      <c r="E188">
        <v>1</v>
      </c>
      <c r="F188" t="s">
        <v>151</v>
      </c>
      <c r="G188" t="s">
        <v>17</v>
      </c>
      <c r="H188">
        <v>22.584356</v>
      </c>
      <c r="I188">
        <v>-89.770492000000004</v>
      </c>
      <c r="J188">
        <f t="shared" si="2"/>
        <v>0.02</v>
      </c>
      <c r="K188">
        <v>30.8</v>
      </c>
      <c r="L188">
        <v>27</v>
      </c>
      <c r="M188">
        <v>32</v>
      </c>
    </row>
    <row r="189" spans="1:13" x14ac:dyDescent="0.2">
      <c r="A189" s="1">
        <v>44704</v>
      </c>
      <c r="B189" s="1" t="s">
        <v>94</v>
      </c>
      <c r="C189" s="1" t="s">
        <v>95</v>
      </c>
      <c r="D189" t="s">
        <v>96</v>
      </c>
      <c r="E189">
        <v>2</v>
      </c>
      <c r="F189" t="s">
        <v>151</v>
      </c>
      <c r="G189" t="s">
        <v>17</v>
      </c>
      <c r="H189">
        <v>22.584356</v>
      </c>
      <c r="I189">
        <v>-89.770492000000004</v>
      </c>
      <c r="J189">
        <f t="shared" si="2"/>
        <v>0.04</v>
      </c>
      <c r="K189">
        <v>30.8</v>
      </c>
      <c r="L189">
        <v>27</v>
      </c>
      <c r="M189">
        <v>32</v>
      </c>
    </row>
    <row r="190" spans="1:13" x14ac:dyDescent="0.2">
      <c r="A190" s="1">
        <v>44704</v>
      </c>
      <c r="B190" s="1" t="s">
        <v>97</v>
      </c>
      <c r="C190" s="1" t="s">
        <v>98</v>
      </c>
      <c r="D190" t="s">
        <v>99</v>
      </c>
      <c r="E190">
        <v>10</v>
      </c>
      <c r="F190" t="s">
        <v>153</v>
      </c>
      <c r="G190" t="s">
        <v>17</v>
      </c>
      <c r="H190">
        <v>22.525012</v>
      </c>
      <c r="I190">
        <v>-89.800667000000004</v>
      </c>
      <c r="J190">
        <f t="shared" si="2"/>
        <v>0.2</v>
      </c>
      <c r="K190">
        <v>11.5</v>
      </c>
      <c r="L190">
        <v>28</v>
      </c>
      <c r="M190">
        <v>17.7</v>
      </c>
    </row>
    <row r="191" spans="1:13" x14ac:dyDescent="0.2">
      <c r="A191" s="1">
        <v>44704</v>
      </c>
      <c r="B191" s="1" t="s">
        <v>97</v>
      </c>
      <c r="C191" s="1" t="s">
        <v>98</v>
      </c>
      <c r="D191" t="s">
        <v>99</v>
      </c>
      <c r="E191">
        <v>6</v>
      </c>
      <c r="F191" t="s">
        <v>151</v>
      </c>
      <c r="G191" t="s">
        <v>17</v>
      </c>
      <c r="H191">
        <v>22.584356</v>
      </c>
      <c r="I191">
        <v>-89.770492000000004</v>
      </c>
      <c r="J191">
        <f t="shared" si="2"/>
        <v>0.12</v>
      </c>
      <c r="K191">
        <v>30.8</v>
      </c>
      <c r="L191">
        <v>27</v>
      </c>
      <c r="M191">
        <v>32</v>
      </c>
    </row>
    <row r="192" spans="1:13" x14ac:dyDescent="0.2">
      <c r="A192" s="1">
        <v>44704</v>
      </c>
      <c r="B192" s="1" t="s">
        <v>97</v>
      </c>
      <c r="C192" s="1" t="s">
        <v>98</v>
      </c>
      <c r="D192" t="s">
        <v>99</v>
      </c>
      <c r="E192">
        <v>1</v>
      </c>
      <c r="F192" t="s">
        <v>151</v>
      </c>
      <c r="G192" t="s">
        <v>21</v>
      </c>
      <c r="H192">
        <v>22.584356</v>
      </c>
      <c r="I192">
        <v>-89.770492000000004</v>
      </c>
      <c r="J192">
        <f t="shared" si="2"/>
        <v>0.02</v>
      </c>
      <c r="K192">
        <v>13.3</v>
      </c>
      <c r="L192">
        <v>27</v>
      </c>
      <c r="M192">
        <v>13.6</v>
      </c>
    </row>
    <row r="193" spans="1:13" x14ac:dyDescent="0.2">
      <c r="A193" s="1">
        <v>44704</v>
      </c>
      <c r="B193" s="1" t="s">
        <v>100</v>
      </c>
      <c r="C193" s="1" t="s">
        <v>101</v>
      </c>
      <c r="D193" t="s">
        <v>102</v>
      </c>
      <c r="E193">
        <v>10</v>
      </c>
      <c r="F193" t="s">
        <v>153</v>
      </c>
      <c r="G193" t="s">
        <v>17</v>
      </c>
      <c r="H193">
        <v>22.525012</v>
      </c>
      <c r="I193">
        <v>-89.800667000000004</v>
      </c>
      <c r="J193">
        <f t="shared" si="2"/>
        <v>0.2</v>
      </c>
      <c r="K193">
        <v>11.5</v>
      </c>
      <c r="L193">
        <v>28</v>
      </c>
      <c r="M193">
        <v>17.7</v>
      </c>
    </row>
    <row r="194" spans="1:13" x14ac:dyDescent="0.2">
      <c r="A194" s="1">
        <v>44704</v>
      </c>
      <c r="B194" s="1" t="s">
        <v>100</v>
      </c>
      <c r="C194" s="1" t="s">
        <v>101</v>
      </c>
      <c r="D194" t="s">
        <v>102</v>
      </c>
      <c r="E194">
        <v>1</v>
      </c>
      <c r="F194" t="s">
        <v>151</v>
      </c>
      <c r="G194" t="s">
        <v>17</v>
      </c>
      <c r="H194">
        <v>22.584356</v>
      </c>
      <c r="I194">
        <v>-89.770492000000004</v>
      </c>
      <c r="J194">
        <f t="shared" ref="J194:J253" si="3">E194/50</f>
        <v>0.02</v>
      </c>
      <c r="K194">
        <v>30.8</v>
      </c>
      <c r="L194">
        <v>27</v>
      </c>
      <c r="M194">
        <v>32</v>
      </c>
    </row>
    <row r="195" spans="1:13" x14ac:dyDescent="0.2">
      <c r="A195" s="1">
        <v>44704</v>
      </c>
      <c r="B195" s="1" t="s">
        <v>100</v>
      </c>
      <c r="C195" s="1" t="s">
        <v>101</v>
      </c>
      <c r="D195" t="s">
        <v>102</v>
      </c>
      <c r="E195">
        <v>1</v>
      </c>
      <c r="F195" t="s">
        <v>151</v>
      </c>
      <c r="G195" t="s">
        <v>21</v>
      </c>
      <c r="H195">
        <v>22.584356</v>
      </c>
      <c r="I195">
        <v>-89.770492000000004</v>
      </c>
      <c r="J195">
        <f t="shared" si="3"/>
        <v>0.02</v>
      </c>
      <c r="K195">
        <v>13.3</v>
      </c>
      <c r="L195">
        <v>27</v>
      </c>
      <c r="M195">
        <v>13.6</v>
      </c>
    </row>
    <row r="196" spans="1:13" x14ac:dyDescent="0.2">
      <c r="A196" s="1">
        <v>44704</v>
      </c>
      <c r="B196" s="1" t="s">
        <v>103</v>
      </c>
      <c r="C196" s="1" t="s">
        <v>104</v>
      </c>
      <c r="D196" t="s">
        <v>105</v>
      </c>
      <c r="E196">
        <v>2</v>
      </c>
      <c r="F196" t="s">
        <v>151</v>
      </c>
      <c r="G196" t="s">
        <v>21</v>
      </c>
      <c r="H196">
        <v>22.584356</v>
      </c>
      <c r="I196">
        <v>-89.770492000000004</v>
      </c>
      <c r="J196">
        <f t="shared" si="3"/>
        <v>0.04</v>
      </c>
      <c r="K196">
        <v>13.3</v>
      </c>
      <c r="L196">
        <v>27</v>
      </c>
      <c r="M196">
        <v>13.6</v>
      </c>
    </row>
    <row r="197" spans="1:13" x14ac:dyDescent="0.2">
      <c r="A197" s="1">
        <v>44704</v>
      </c>
      <c r="B197" t="s">
        <v>148</v>
      </c>
      <c r="C197" t="s">
        <v>149</v>
      </c>
      <c r="D197" t="s">
        <v>150</v>
      </c>
      <c r="E197">
        <v>6</v>
      </c>
      <c r="F197" t="s">
        <v>153</v>
      </c>
      <c r="G197" t="s">
        <v>17</v>
      </c>
      <c r="H197">
        <v>22.525012</v>
      </c>
      <c r="I197">
        <v>-89.800667000000004</v>
      </c>
      <c r="J197">
        <f t="shared" si="3"/>
        <v>0.12</v>
      </c>
      <c r="K197">
        <v>11.5</v>
      </c>
      <c r="L197">
        <v>28</v>
      </c>
      <c r="M197">
        <v>17.7</v>
      </c>
    </row>
    <row r="198" spans="1:13" x14ac:dyDescent="0.2">
      <c r="A198" s="1">
        <v>44704</v>
      </c>
      <c r="B198" t="s">
        <v>148</v>
      </c>
      <c r="C198" t="s">
        <v>149</v>
      </c>
      <c r="D198" t="s">
        <v>150</v>
      </c>
      <c r="E198">
        <v>10</v>
      </c>
      <c r="F198" t="s">
        <v>151</v>
      </c>
      <c r="G198" t="s">
        <v>17</v>
      </c>
      <c r="H198">
        <v>22.584356</v>
      </c>
      <c r="I198">
        <v>-89.770492000000004</v>
      </c>
      <c r="J198">
        <f t="shared" si="3"/>
        <v>0.2</v>
      </c>
      <c r="K198">
        <v>30.8</v>
      </c>
      <c r="L198">
        <v>27</v>
      </c>
      <c r="M198">
        <v>32</v>
      </c>
    </row>
    <row r="199" spans="1:13" x14ac:dyDescent="0.2">
      <c r="A199" s="1">
        <v>44704</v>
      </c>
      <c r="B199" t="s">
        <v>148</v>
      </c>
      <c r="C199" t="s">
        <v>149</v>
      </c>
      <c r="D199" t="s">
        <v>150</v>
      </c>
      <c r="E199">
        <v>1</v>
      </c>
      <c r="F199" t="s">
        <v>151</v>
      </c>
      <c r="G199" t="s">
        <v>21</v>
      </c>
      <c r="H199">
        <v>22.584356</v>
      </c>
      <c r="I199">
        <v>-89.770492000000004</v>
      </c>
      <c r="J199">
        <f t="shared" si="3"/>
        <v>0.02</v>
      </c>
      <c r="K199">
        <v>13.3</v>
      </c>
      <c r="L199">
        <v>27</v>
      </c>
      <c r="M199">
        <v>13.6</v>
      </c>
    </row>
    <row r="200" spans="1:13" x14ac:dyDescent="0.2">
      <c r="A200" s="1">
        <v>44704</v>
      </c>
      <c r="B200" t="s">
        <v>148</v>
      </c>
      <c r="C200" t="s">
        <v>149</v>
      </c>
      <c r="D200" t="s">
        <v>150</v>
      </c>
      <c r="E200">
        <v>14</v>
      </c>
      <c r="F200" t="s">
        <v>151</v>
      </c>
      <c r="G200" t="s">
        <v>21</v>
      </c>
      <c r="H200">
        <v>22.584356</v>
      </c>
      <c r="I200">
        <v>-89.770492000000004</v>
      </c>
      <c r="J200">
        <f t="shared" si="3"/>
        <v>0.28000000000000003</v>
      </c>
      <c r="K200">
        <v>13.3</v>
      </c>
      <c r="L200">
        <v>27</v>
      </c>
      <c r="M200">
        <v>13.6</v>
      </c>
    </row>
    <row r="201" spans="1:13" x14ac:dyDescent="0.2">
      <c r="A201" s="1">
        <v>44704</v>
      </c>
      <c r="B201" s="1" t="s">
        <v>106</v>
      </c>
      <c r="C201" s="1" t="s">
        <v>107</v>
      </c>
      <c r="D201" t="s">
        <v>108</v>
      </c>
      <c r="E201">
        <v>2</v>
      </c>
      <c r="F201" t="s">
        <v>153</v>
      </c>
      <c r="G201" t="s">
        <v>17</v>
      </c>
      <c r="H201">
        <v>22.525012</v>
      </c>
      <c r="I201">
        <v>-89.800667000000004</v>
      </c>
      <c r="J201">
        <f t="shared" si="3"/>
        <v>0.04</v>
      </c>
      <c r="K201">
        <v>11.5</v>
      </c>
      <c r="L201">
        <v>28</v>
      </c>
      <c r="M201">
        <v>17.7</v>
      </c>
    </row>
    <row r="202" spans="1:13" x14ac:dyDescent="0.2">
      <c r="A202" s="1">
        <v>44704</v>
      </c>
      <c r="B202" s="1" t="s">
        <v>106</v>
      </c>
      <c r="C202" s="1" t="s">
        <v>107</v>
      </c>
      <c r="D202" t="s">
        <v>108</v>
      </c>
      <c r="E202">
        <v>5</v>
      </c>
      <c r="F202" t="s">
        <v>151</v>
      </c>
      <c r="G202" t="s">
        <v>17</v>
      </c>
      <c r="H202">
        <v>22.584356</v>
      </c>
      <c r="I202">
        <v>-89.770492000000004</v>
      </c>
      <c r="J202">
        <f t="shared" si="3"/>
        <v>0.1</v>
      </c>
      <c r="K202">
        <v>30.8</v>
      </c>
      <c r="L202">
        <v>27</v>
      </c>
      <c r="M202">
        <v>32</v>
      </c>
    </row>
    <row r="203" spans="1:13" x14ac:dyDescent="0.2">
      <c r="A203" s="1">
        <v>44704</v>
      </c>
      <c r="B203" t="s">
        <v>109</v>
      </c>
      <c r="C203" t="s">
        <v>110</v>
      </c>
      <c r="D203" t="s">
        <v>111</v>
      </c>
      <c r="E203">
        <v>1</v>
      </c>
      <c r="F203" t="s">
        <v>153</v>
      </c>
      <c r="G203" t="s">
        <v>17</v>
      </c>
      <c r="H203">
        <v>22.525012</v>
      </c>
      <c r="I203">
        <v>-89.800667000000004</v>
      </c>
      <c r="J203">
        <f t="shared" si="3"/>
        <v>0.02</v>
      </c>
      <c r="K203">
        <v>11.5</v>
      </c>
      <c r="L203">
        <v>28</v>
      </c>
      <c r="M203">
        <v>17.7</v>
      </c>
    </row>
    <row r="204" spans="1:13" x14ac:dyDescent="0.2">
      <c r="A204" s="1">
        <v>44704</v>
      </c>
      <c r="B204" s="1" t="s">
        <v>112</v>
      </c>
      <c r="C204" t="s">
        <v>113</v>
      </c>
      <c r="D204" t="s">
        <v>114</v>
      </c>
      <c r="E204">
        <v>24</v>
      </c>
      <c r="F204" t="s">
        <v>153</v>
      </c>
      <c r="G204" t="s">
        <v>17</v>
      </c>
      <c r="H204">
        <v>22.525012</v>
      </c>
      <c r="I204">
        <v>-89.800667000000004</v>
      </c>
      <c r="J204">
        <f t="shared" si="3"/>
        <v>0.48</v>
      </c>
      <c r="K204">
        <v>11.5</v>
      </c>
      <c r="L204">
        <v>28</v>
      </c>
      <c r="M204">
        <v>17.7</v>
      </c>
    </row>
    <row r="205" spans="1:13" x14ac:dyDescent="0.2">
      <c r="A205" s="1">
        <v>44704</v>
      </c>
      <c r="B205" s="1" t="s">
        <v>112</v>
      </c>
      <c r="C205" t="s">
        <v>113</v>
      </c>
      <c r="D205" t="s">
        <v>114</v>
      </c>
      <c r="E205">
        <v>102</v>
      </c>
      <c r="F205" t="s">
        <v>151</v>
      </c>
      <c r="G205" t="s">
        <v>17</v>
      </c>
      <c r="H205">
        <v>22.584356</v>
      </c>
      <c r="I205">
        <v>-89.770492000000004</v>
      </c>
      <c r="J205">
        <f t="shared" si="3"/>
        <v>2.04</v>
      </c>
      <c r="K205">
        <v>30.8</v>
      </c>
      <c r="L205">
        <v>27</v>
      </c>
      <c r="M205">
        <v>32</v>
      </c>
    </row>
    <row r="206" spans="1:13" x14ac:dyDescent="0.2">
      <c r="A206" s="1">
        <v>44704</v>
      </c>
      <c r="B206" s="1" t="s">
        <v>112</v>
      </c>
      <c r="C206" t="s">
        <v>113</v>
      </c>
      <c r="D206" t="s">
        <v>114</v>
      </c>
      <c r="E206">
        <v>40</v>
      </c>
      <c r="F206" t="s">
        <v>151</v>
      </c>
      <c r="G206" t="s">
        <v>21</v>
      </c>
      <c r="H206">
        <v>22.584356</v>
      </c>
      <c r="I206">
        <v>-89.770492000000004</v>
      </c>
      <c r="J206">
        <f t="shared" si="3"/>
        <v>0.8</v>
      </c>
      <c r="K206">
        <v>13.3</v>
      </c>
      <c r="L206">
        <v>27</v>
      </c>
      <c r="M206">
        <v>13.6</v>
      </c>
    </row>
    <row r="207" spans="1:13" x14ac:dyDescent="0.2">
      <c r="A207" s="1">
        <v>44705</v>
      </c>
      <c r="B207" t="s">
        <v>13</v>
      </c>
      <c r="C207" s="1" t="s">
        <v>14</v>
      </c>
      <c r="D207" t="s">
        <v>15</v>
      </c>
      <c r="E207">
        <v>20</v>
      </c>
      <c r="F207" t="s">
        <v>181</v>
      </c>
      <c r="G207" t="s">
        <v>21</v>
      </c>
      <c r="H207">
        <v>22.546524000000002</v>
      </c>
      <c r="I207">
        <v>-89.659712999999996</v>
      </c>
      <c r="J207">
        <f t="shared" si="3"/>
        <v>0.4</v>
      </c>
      <c r="K207">
        <v>5</v>
      </c>
      <c r="L207">
        <v>27</v>
      </c>
      <c r="M207">
        <v>6.7</v>
      </c>
    </row>
    <row r="208" spans="1:13" x14ac:dyDescent="0.2">
      <c r="A208" s="1">
        <v>44705</v>
      </c>
      <c r="B208" t="s">
        <v>13</v>
      </c>
      <c r="C208" s="1" t="s">
        <v>14</v>
      </c>
      <c r="D208" t="s">
        <v>15</v>
      </c>
      <c r="E208">
        <v>69</v>
      </c>
      <c r="F208" t="s">
        <v>181</v>
      </c>
      <c r="G208" t="s">
        <v>182</v>
      </c>
      <c r="H208">
        <v>22.546524000000002</v>
      </c>
      <c r="I208">
        <v>-89.659712999999996</v>
      </c>
      <c r="J208">
        <f t="shared" si="3"/>
        <v>1.38</v>
      </c>
      <c r="K208">
        <v>5</v>
      </c>
      <c r="L208">
        <v>27</v>
      </c>
      <c r="M208">
        <v>6.7</v>
      </c>
    </row>
    <row r="209" spans="1:13" x14ac:dyDescent="0.2">
      <c r="A209" s="1">
        <v>44705</v>
      </c>
      <c r="B209" t="s">
        <v>22</v>
      </c>
      <c r="C209" t="s">
        <v>23</v>
      </c>
      <c r="D209" t="s">
        <v>24</v>
      </c>
      <c r="E209">
        <v>4</v>
      </c>
      <c r="F209" t="s">
        <v>181</v>
      </c>
      <c r="G209" t="s">
        <v>21</v>
      </c>
      <c r="H209">
        <v>22.546524000000002</v>
      </c>
      <c r="I209">
        <v>-89.659712999999996</v>
      </c>
      <c r="J209">
        <f t="shared" si="3"/>
        <v>0.08</v>
      </c>
      <c r="K209">
        <v>5</v>
      </c>
      <c r="L209">
        <v>27</v>
      </c>
      <c r="M209">
        <v>6.7</v>
      </c>
    </row>
    <row r="210" spans="1:13" x14ac:dyDescent="0.2">
      <c r="A210" s="1">
        <v>44705</v>
      </c>
      <c r="B210" t="s">
        <v>22</v>
      </c>
      <c r="C210" t="s">
        <v>23</v>
      </c>
      <c r="D210" t="s">
        <v>24</v>
      </c>
      <c r="E210">
        <v>4</v>
      </c>
      <c r="F210" t="s">
        <v>181</v>
      </c>
      <c r="G210" t="s">
        <v>21</v>
      </c>
      <c r="H210">
        <v>22.546524000000002</v>
      </c>
      <c r="I210">
        <v>-89.659712999999996</v>
      </c>
      <c r="J210">
        <f t="shared" si="3"/>
        <v>0.08</v>
      </c>
      <c r="K210">
        <v>5</v>
      </c>
      <c r="L210">
        <v>27</v>
      </c>
      <c r="M210">
        <v>6.7</v>
      </c>
    </row>
    <row r="211" spans="1:13" x14ac:dyDescent="0.2">
      <c r="A211" s="1">
        <v>44705</v>
      </c>
      <c r="B211" t="s">
        <v>22</v>
      </c>
      <c r="C211" t="s">
        <v>23</v>
      </c>
      <c r="D211" t="s">
        <v>24</v>
      </c>
      <c r="E211">
        <v>10</v>
      </c>
      <c r="F211" t="s">
        <v>181</v>
      </c>
      <c r="G211" t="s">
        <v>182</v>
      </c>
      <c r="H211">
        <v>22.546524000000002</v>
      </c>
      <c r="I211">
        <v>-89.659712999999996</v>
      </c>
      <c r="J211">
        <f t="shared" si="3"/>
        <v>0.2</v>
      </c>
      <c r="K211">
        <v>5</v>
      </c>
      <c r="L211">
        <v>27</v>
      </c>
      <c r="M211">
        <v>6.7</v>
      </c>
    </row>
    <row r="212" spans="1:13" x14ac:dyDescent="0.2">
      <c r="A212" s="1">
        <v>44705</v>
      </c>
      <c r="B212" t="s">
        <v>117</v>
      </c>
      <c r="C212" s="1" t="s">
        <v>118</v>
      </c>
      <c r="D212" t="s">
        <v>152</v>
      </c>
      <c r="E212">
        <v>14</v>
      </c>
      <c r="F212" t="s">
        <v>181</v>
      </c>
      <c r="G212" t="s">
        <v>17</v>
      </c>
      <c r="H212">
        <v>22.546524000000002</v>
      </c>
      <c r="I212">
        <v>-89.659712999999996</v>
      </c>
      <c r="J212">
        <f t="shared" si="3"/>
        <v>0.28000000000000003</v>
      </c>
      <c r="K212">
        <v>5</v>
      </c>
      <c r="L212">
        <v>27</v>
      </c>
      <c r="M212">
        <v>6.7</v>
      </c>
    </row>
    <row r="213" spans="1:13" x14ac:dyDescent="0.2">
      <c r="A213" s="1">
        <v>44705</v>
      </c>
      <c r="B213" t="s">
        <v>117</v>
      </c>
      <c r="C213" s="1" t="s">
        <v>118</v>
      </c>
      <c r="D213" t="s">
        <v>152</v>
      </c>
      <c r="E213">
        <v>3</v>
      </c>
      <c r="F213" t="s">
        <v>181</v>
      </c>
      <c r="G213" t="s">
        <v>21</v>
      </c>
      <c r="H213">
        <v>22.546524000000002</v>
      </c>
      <c r="I213">
        <v>-89.659712999999996</v>
      </c>
      <c r="J213">
        <f t="shared" si="3"/>
        <v>0.06</v>
      </c>
      <c r="K213">
        <v>5</v>
      </c>
      <c r="L213">
        <v>27</v>
      </c>
      <c r="M213">
        <v>6.7</v>
      </c>
    </row>
    <row r="214" spans="1:13" x14ac:dyDescent="0.2">
      <c r="A214" s="1">
        <v>44705</v>
      </c>
      <c r="B214" t="s">
        <v>183</v>
      </c>
      <c r="C214" s="1" t="s">
        <v>184</v>
      </c>
      <c r="D214" t="s">
        <v>185</v>
      </c>
      <c r="E214">
        <v>1</v>
      </c>
      <c r="F214" t="s">
        <v>181</v>
      </c>
      <c r="G214" t="s">
        <v>17</v>
      </c>
      <c r="H214">
        <v>22.546524000000002</v>
      </c>
      <c r="I214">
        <v>-89.659712999999996</v>
      </c>
      <c r="J214">
        <f t="shared" si="3"/>
        <v>0.02</v>
      </c>
      <c r="K214">
        <v>5</v>
      </c>
      <c r="L214">
        <v>27</v>
      </c>
      <c r="M214">
        <v>6.7</v>
      </c>
    </row>
    <row r="215" spans="1:13" x14ac:dyDescent="0.2">
      <c r="A215" s="1">
        <v>44705</v>
      </c>
      <c r="B215" t="s">
        <v>186</v>
      </c>
      <c r="C215" s="1" t="s">
        <v>187</v>
      </c>
      <c r="D215" t="s">
        <v>188</v>
      </c>
      <c r="E215">
        <v>1</v>
      </c>
      <c r="F215" t="s">
        <v>181</v>
      </c>
      <c r="G215" t="s">
        <v>21</v>
      </c>
      <c r="H215">
        <v>22.546524000000002</v>
      </c>
      <c r="I215">
        <v>-89.659712999999996</v>
      </c>
      <c r="J215">
        <f t="shared" si="3"/>
        <v>0.02</v>
      </c>
      <c r="K215">
        <v>5</v>
      </c>
      <c r="L215">
        <v>27</v>
      </c>
      <c r="M215">
        <v>6.7</v>
      </c>
    </row>
    <row r="216" spans="1:13" x14ac:dyDescent="0.2">
      <c r="A216" s="1">
        <v>44705</v>
      </c>
      <c r="B216" t="s">
        <v>25</v>
      </c>
      <c r="C216" s="1" t="s">
        <v>26</v>
      </c>
      <c r="D216" t="s">
        <v>27</v>
      </c>
      <c r="E216">
        <v>216</v>
      </c>
      <c r="F216" t="s">
        <v>181</v>
      </c>
      <c r="G216" t="s">
        <v>17</v>
      </c>
      <c r="H216">
        <v>22.546524000000002</v>
      </c>
      <c r="I216">
        <v>-89.659712999999996</v>
      </c>
      <c r="J216">
        <f t="shared" si="3"/>
        <v>4.32</v>
      </c>
      <c r="K216">
        <v>5</v>
      </c>
      <c r="L216">
        <v>27</v>
      </c>
      <c r="M216">
        <v>6.7</v>
      </c>
    </row>
    <row r="217" spans="1:13" x14ac:dyDescent="0.2">
      <c r="A217" s="1">
        <v>44705</v>
      </c>
      <c r="B217" t="s">
        <v>25</v>
      </c>
      <c r="C217" s="1" t="s">
        <v>26</v>
      </c>
      <c r="D217" t="s">
        <v>27</v>
      </c>
      <c r="E217">
        <v>31</v>
      </c>
      <c r="F217" t="s">
        <v>181</v>
      </c>
      <c r="G217" t="s">
        <v>21</v>
      </c>
      <c r="H217">
        <v>22.546524000000002</v>
      </c>
      <c r="I217">
        <v>-89.659712999999996</v>
      </c>
      <c r="J217">
        <f t="shared" si="3"/>
        <v>0.62</v>
      </c>
      <c r="K217">
        <v>5</v>
      </c>
      <c r="L217">
        <v>27</v>
      </c>
      <c r="M217">
        <v>6.7</v>
      </c>
    </row>
    <row r="218" spans="1:13" x14ac:dyDescent="0.2">
      <c r="A218" s="1">
        <v>44705</v>
      </c>
      <c r="B218" t="s">
        <v>25</v>
      </c>
      <c r="C218" s="1" t="s">
        <v>26</v>
      </c>
      <c r="D218" t="s">
        <v>27</v>
      </c>
      <c r="E218">
        <v>135</v>
      </c>
      <c r="F218" t="s">
        <v>181</v>
      </c>
      <c r="G218" t="s">
        <v>182</v>
      </c>
      <c r="H218">
        <v>22.546524000000002</v>
      </c>
      <c r="I218">
        <v>-89.659712999999996</v>
      </c>
      <c r="J218">
        <f t="shared" si="3"/>
        <v>2.7</v>
      </c>
      <c r="K218">
        <v>5</v>
      </c>
      <c r="L218">
        <v>27</v>
      </c>
      <c r="M218">
        <v>6.7</v>
      </c>
    </row>
    <row r="219" spans="1:13" x14ac:dyDescent="0.2">
      <c r="A219" s="1">
        <v>44705</v>
      </c>
      <c r="B219" t="s">
        <v>189</v>
      </c>
      <c r="C219" s="1" t="s">
        <v>190</v>
      </c>
      <c r="D219" t="s">
        <v>191</v>
      </c>
      <c r="E219">
        <v>1</v>
      </c>
      <c r="F219" t="s">
        <v>181</v>
      </c>
      <c r="G219" t="s">
        <v>17</v>
      </c>
      <c r="H219">
        <v>22.546524000000002</v>
      </c>
      <c r="I219">
        <v>-89.659712999999996</v>
      </c>
      <c r="J219">
        <f t="shared" si="3"/>
        <v>0.02</v>
      </c>
      <c r="K219">
        <v>5</v>
      </c>
      <c r="L219">
        <v>27</v>
      </c>
      <c r="M219">
        <v>6.7</v>
      </c>
    </row>
    <row r="220" spans="1:13" x14ac:dyDescent="0.2">
      <c r="A220" s="1">
        <v>44705</v>
      </c>
      <c r="B220" s="1" t="s">
        <v>28</v>
      </c>
      <c r="C220" s="1" t="s">
        <v>29</v>
      </c>
      <c r="D220" t="s">
        <v>30</v>
      </c>
      <c r="E220">
        <v>1</v>
      </c>
      <c r="F220" t="s">
        <v>181</v>
      </c>
      <c r="G220" t="s">
        <v>21</v>
      </c>
      <c r="H220">
        <v>22.546524000000002</v>
      </c>
      <c r="I220">
        <v>-89.659712999999996</v>
      </c>
      <c r="J220">
        <f t="shared" si="3"/>
        <v>0.02</v>
      </c>
      <c r="K220">
        <v>5</v>
      </c>
      <c r="L220">
        <v>27</v>
      </c>
      <c r="M220">
        <v>6.7</v>
      </c>
    </row>
    <row r="221" spans="1:13" x14ac:dyDescent="0.2">
      <c r="A221" s="1">
        <v>44705</v>
      </c>
      <c r="B221" s="1" t="s">
        <v>157</v>
      </c>
      <c r="C221" s="1" t="s">
        <v>158</v>
      </c>
      <c r="D221" t="s">
        <v>159</v>
      </c>
      <c r="E221">
        <v>102</v>
      </c>
      <c r="F221" t="s">
        <v>181</v>
      </c>
      <c r="G221" t="s">
        <v>17</v>
      </c>
      <c r="H221">
        <v>22.546524000000002</v>
      </c>
      <c r="I221">
        <v>-89.659712999999996</v>
      </c>
      <c r="J221">
        <f t="shared" si="3"/>
        <v>2.04</v>
      </c>
      <c r="K221">
        <v>5</v>
      </c>
      <c r="L221">
        <v>27</v>
      </c>
      <c r="M221">
        <v>6.7</v>
      </c>
    </row>
    <row r="222" spans="1:13" x14ac:dyDescent="0.2">
      <c r="A222" s="1">
        <v>44705</v>
      </c>
      <c r="B222" s="1" t="s">
        <v>157</v>
      </c>
      <c r="C222" s="1" t="s">
        <v>158</v>
      </c>
      <c r="D222" t="s">
        <v>159</v>
      </c>
      <c r="E222">
        <v>2</v>
      </c>
      <c r="F222" t="s">
        <v>181</v>
      </c>
      <c r="G222" t="s">
        <v>21</v>
      </c>
      <c r="H222">
        <v>22.546524000000002</v>
      </c>
      <c r="I222">
        <v>-89.659712999999996</v>
      </c>
      <c r="J222">
        <f t="shared" si="3"/>
        <v>0.04</v>
      </c>
      <c r="K222">
        <v>5</v>
      </c>
      <c r="L222">
        <v>27</v>
      </c>
      <c r="M222">
        <v>6.7</v>
      </c>
    </row>
    <row r="223" spans="1:13" x14ac:dyDescent="0.2">
      <c r="A223" s="1">
        <v>44705</v>
      </c>
      <c r="B223" s="1" t="s">
        <v>157</v>
      </c>
      <c r="C223" s="1" t="s">
        <v>158</v>
      </c>
      <c r="D223" t="s">
        <v>159</v>
      </c>
      <c r="E223">
        <v>75</v>
      </c>
      <c r="F223" t="s">
        <v>181</v>
      </c>
      <c r="G223" t="s">
        <v>182</v>
      </c>
      <c r="H223">
        <v>22.546524000000002</v>
      </c>
      <c r="I223">
        <v>-89.659712999999996</v>
      </c>
      <c r="J223">
        <f t="shared" si="3"/>
        <v>1.5</v>
      </c>
      <c r="K223">
        <v>5</v>
      </c>
      <c r="L223">
        <v>27</v>
      </c>
      <c r="M223">
        <v>6.7</v>
      </c>
    </row>
    <row r="224" spans="1:13" x14ac:dyDescent="0.2">
      <c r="A224" s="1">
        <v>44705</v>
      </c>
      <c r="B224" t="s">
        <v>160</v>
      </c>
      <c r="C224" s="1" t="s">
        <v>161</v>
      </c>
      <c r="D224" t="s">
        <v>162</v>
      </c>
      <c r="E224">
        <v>3</v>
      </c>
      <c r="F224" t="s">
        <v>181</v>
      </c>
      <c r="G224" t="s">
        <v>21</v>
      </c>
      <c r="H224">
        <v>22.546524000000002</v>
      </c>
      <c r="I224">
        <v>-89.659712999999996</v>
      </c>
      <c r="J224">
        <f t="shared" si="3"/>
        <v>0.06</v>
      </c>
      <c r="K224">
        <v>5</v>
      </c>
      <c r="L224">
        <v>27</v>
      </c>
      <c r="M224">
        <v>6.7</v>
      </c>
    </row>
    <row r="225" spans="1:13" x14ac:dyDescent="0.2">
      <c r="A225" s="1">
        <v>44705</v>
      </c>
      <c r="B225" t="s">
        <v>160</v>
      </c>
      <c r="C225" s="1" t="s">
        <v>161</v>
      </c>
      <c r="D225" t="s">
        <v>162</v>
      </c>
      <c r="E225">
        <v>2</v>
      </c>
      <c r="F225" t="s">
        <v>181</v>
      </c>
      <c r="G225" t="s">
        <v>182</v>
      </c>
      <c r="H225">
        <v>22.546524000000002</v>
      </c>
      <c r="I225">
        <v>-89.659712999999996</v>
      </c>
      <c r="J225">
        <f t="shared" si="3"/>
        <v>0.04</v>
      </c>
      <c r="K225">
        <v>5</v>
      </c>
      <c r="L225">
        <v>27</v>
      </c>
      <c r="M225">
        <v>6.7</v>
      </c>
    </row>
    <row r="226" spans="1:13" x14ac:dyDescent="0.2">
      <c r="A226" s="1">
        <v>44705</v>
      </c>
      <c r="B226" t="s">
        <v>133</v>
      </c>
      <c r="C226" s="1" t="s">
        <v>134</v>
      </c>
      <c r="D226" t="s">
        <v>135</v>
      </c>
      <c r="E226">
        <v>30</v>
      </c>
      <c r="F226" t="s">
        <v>181</v>
      </c>
      <c r="G226" t="s">
        <v>17</v>
      </c>
      <c r="H226">
        <v>22.546524000000002</v>
      </c>
      <c r="I226">
        <v>-89.659712999999996</v>
      </c>
      <c r="J226">
        <f t="shared" si="3"/>
        <v>0.6</v>
      </c>
      <c r="K226">
        <v>5</v>
      </c>
      <c r="L226">
        <v>27</v>
      </c>
      <c r="M226">
        <v>6.7</v>
      </c>
    </row>
    <row r="227" spans="1:13" x14ac:dyDescent="0.2">
      <c r="A227" s="1">
        <v>44705</v>
      </c>
      <c r="B227" t="s">
        <v>133</v>
      </c>
      <c r="C227" s="1" t="s">
        <v>134</v>
      </c>
      <c r="D227" t="s">
        <v>135</v>
      </c>
      <c r="E227">
        <v>63</v>
      </c>
      <c r="F227" t="s">
        <v>181</v>
      </c>
      <c r="G227" t="s">
        <v>182</v>
      </c>
      <c r="H227">
        <v>22.546524000000002</v>
      </c>
      <c r="I227">
        <v>-89.659712999999996</v>
      </c>
      <c r="J227">
        <f t="shared" si="3"/>
        <v>1.26</v>
      </c>
      <c r="K227">
        <v>5</v>
      </c>
      <c r="L227">
        <v>27</v>
      </c>
      <c r="M227">
        <v>6.7</v>
      </c>
    </row>
    <row r="228" spans="1:13" x14ac:dyDescent="0.2">
      <c r="A228" s="1">
        <v>44705</v>
      </c>
      <c r="B228" t="s">
        <v>192</v>
      </c>
      <c r="C228" s="1" t="s">
        <v>193</v>
      </c>
      <c r="D228" t="s">
        <v>194</v>
      </c>
      <c r="E228">
        <v>1</v>
      </c>
      <c r="F228" t="s">
        <v>181</v>
      </c>
      <c r="G228" t="s">
        <v>182</v>
      </c>
      <c r="H228">
        <v>22.546524000000002</v>
      </c>
      <c r="I228">
        <v>-89.659712999999996</v>
      </c>
      <c r="J228">
        <f t="shared" si="3"/>
        <v>0.02</v>
      </c>
      <c r="K228">
        <v>5</v>
      </c>
      <c r="L228">
        <v>27</v>
      </c>
      <c r="M228">
        <v>6.7</v>
      </c>
    </row>
    <row r="229" spans="1:13" x14ac:dyDescent="0.2">
      <c r="A229" s="1">
        <v>44705</v>
      </c>
      <c r="B229" t="s">
        <v>55</v>
      </c>
      <c r="C229" s="1" t="s">
        <v>56</v>
      </c>
      <c r="D229" t="s">
        <v>57</v>
      </c>
      <c r="E229">
        <v>1</v>
      </c>
      <c r="F229" t="s">
        <v>181</v>
      </c>
      <c r="G229" t="s">
        <v>21</v>
      </c>
      <c r="H229">
        <v>22.546524000000002</v>
      </c>
      <c r="I229">
        <v>-89.659712999999996</v>
      </c>
      <c r="J229">
        <f t="shared" si="3"/>
        <v>0.02</v>
      </c>
      <c r="K229">
        <v>5</v>
      </c>
      <c r="L229">
        <v>27</v>
      </c>
      <c r="M229">
        <v>6.7</v>
      </c>
    </row>
    <row r="230" spans="1:13" x14ac:dyDescent="0.2">
      <c r="A230" s="1">
        <v>44705</v>
      </c>
      <c r="B230" t="s">
        <v>55</v>
      </c>
      <c r="C230" s="1" t="s">
        <v>56</v>
      </c>
      <c r="D230" t="s">
        <v>57</v>
      </c>
      <c r="E230">
        <v>263</v>
      </c>
      <c r="F230" t="s">
        <v>181</v>
      </c>
      <c r="G230" t="s">
        <v>182</v>
      </c>
      <c r="H230">
        <v>22.546524000000002</v>
      </c>
      <c r="I230">
        <v>-89.659712999999996</v>
      </c>
      <c r="J230">
        <f t="shared" si="3"/>
        <v>5.26</v>
      </c>
      <c r="K230">
        <v>5</v>
      </c>
      <c r="L230">
        <v>27</v>
      </c>
      <c r="M230">
        <v>6.7</v>
      </c>
    </row>
    <row r="231" spans="1:13" x14ac:dyDescent="0.2">
      <c r="A231" s="1">
        <v>44705</v>
      </c>
      <c r="B231" s="1" t="s">
        <v>70</v>
      </c>
      <c r="C231" s="1" t="s">
        <v>71</v>
      </c>
      <c r="D231" t="s">
        <v>72</v>
      </c>
      <c r="E231">
        <v>4</v>
      </c>
      <c r="F231" t="s">
        <v>181</v>
      </c>
      <c r="G231" t="s">
        <v>21</v>
      </c>
      <c r="H231">
        <v>22.546524000000002</v>
      </c>
      <c r="I231">
        <v>-89.659712999999996</v>
      </c>
      <c r="J231">
        <f t="shared" si="3"/>
        <v>0.08</v>
      </c>
      <c r="K231">
        <v>5</v>
      </c>
      <c r="L231">
        <v>27</v>
      </c>
      <c r="M231">
        <v>6.7</v>
      </c>
    </row>
    <row r="232" spans="1:13" x14ac:dyDescent="0.2">
      <c r="A232" s="1">
        <v>44705</v>
      </c>
      <c r="B232" t="s">
        <v>195</v>
      </c>
      <c r="C232" t="s">
        <v>196</v>
      </c>
      <c r="D232" t="s">
        <v>197</v>
      </c>
      <c r="E232">
        <v>2</v>
      </c>
      <c r="F232" t="s">
        <v>181</v>
      </c>
      <c r="G232" t="s">
        <v>21</v>
      </c>
      <c r="H232">
        <v>22.546524000000002</v>
      </c>
      <c r="I232">
        <v>-89.659712999999996</v>
      </c>
      <c r="J232">
        <f t="shared" si="3"/>
        <v>0.04</v>
      </c>
      <c r="K232">
        <v>5</v>
      </c>
      <c r="L232">
        <v>27</v>
      </c>
      <c r="M232">
        <v>6.7</v>
      </c>
    </row>
    <row r="233" spans="1:13" x14ac:dyDescent="0.2">
      <c r="A233" s="1">
        <v>44705</v>
      </c>
      <c r="B233" s="1" t="s">
        <v>85</v>
      </c>
      <c r="C233" s="1" t="s">
        <v>86</v>
      </c>
      <c r="D233" t="s">
        <v>87</v>
      </c>
      <c r="E233">
        <v>2</v>
      </c>
      <c r="F233" t="s">
        <v>181</v>
      </c>
      <c r="G233" t="s">
        <v>17</v>
      </c>
      <c r="H233">
        <v>22.546524000000002</v>
      </c>
      <c r="I233">
        <v>-89.659712999999996</v>
      </c>
      <c r="J233">
        <f t="shared" si="3"/>
        <v>0.04</v>
      </c>
      <c r="K233">
        <v>5</v>
      </c>
      <c r="L233">
        <v>27</v>
      </c>
      <c r="M233">
        <v>6.7</v>
      </c>
    </row>
    <row r="234" spans="1:13" x14ac:dyDescent="0.2">
      <c r="A234" s="1">
        <v>44705</v>
      </c>
      <c r="B234" s="1" t="s">
        <v>91</v>
      </c>
      <c r="C234" s="1" t="s">
        <v>92</v>
      </c>
      <c r="D234" t="s">
        <v>93</v>
      </c>
      <c r="E234">
        <v>1</v>
      </c>
      <c r="F234" t="s">
        <v>181</v>
      </c>
      <c r="G234" t="s">
        <v>21</v>
      </c>
      <c r="H234">
        <v>22.546524000000002</v>
      </c>
      <c r="I234">
        <v>-89.659712999999996</v>
      </c>
      <c r="J234">
        <f t="shared" si="3"/>
        <v>0.02</v>
      </c>
      <c r="K234">
        <v>5</v>
      </c>
      <c r="L234">
        <v>27</v>
      </c>
      <c r="M234">
        <v>6.7</v>
      </c>
    </row>
    <row r="235" spans="1:13" x14ac:dyDescent="0.2">
      <c r="A235" s="1">
        <v>44705</v>
      </c>
      <c r="B235" s="1" t="s">
        <v>169</v>
      </c>
      <c r="C235" s="1" t="s">
        <v>170</v>
      </c>
      <c r="D235" t="s">
        <v>171</v>
      </c>
      <c r="E235">
        <v>2</v>
      </c>
      <c r="F235" t="s">
        <v>181</v>
      </c>
      <c r="G235" t="s">
        <v>21</v>
      </c>
      <c r="H235">
        <v>22.546524000000002</v>
      </c>
      <c r="I235">
        <v>-89.659712999999996</v>
      </c>
      <c r="J235">
        <f t="shared" si="3"/>
        <v>0.04</v>
      </c>
      <c r="K235">
        <v>5</v>
      </c>
      <c r="L235">
        <v>27</v>
      </c>
      <c r="M235">
        <v>6.7</v>
      </c>
    </row>
    <row r="236" spans="1:13" x14ac:dyDescent="0.2">
      <c r="A236" s="1">
        <v>44705</v>
      </c>
      <c r="B236" s="1" t="s">
        <v>169</v>
      </c>
      <c r="C236" s="1" t="s">
        <v>170</v>
      </c>
      <c r="D236" t="s">
        <v>171</v>
      </c>
      <c r="E236">
        <v>1</v>
      </c>
      <c r="F236" t="s">
        <v>181</v>
      </c>
      <c r="G236" t="s">
        <v>182</v>
      </c>
      <c r="H236">
        <v>22.546524000000002</v>
      </c>
      <c r="I236">
        <v>-89.659712999999996</v>
      </c>
      <c r="J236">
        <f t="shared" si="3"/>
        <v>0.02</v>
      </c>
      <c r="K236">
        <v>5</v>
      </c>
      <c r="L236">
        <v>27</v>
      </c>
      <c r="M236">
        <v>6.7</v>
      </c>
    </row>
    <row r="237" spans="1:13" x14ac:dyDescent="0.2">
      <c r="A237" s="1">
        <v>44705</v>
      </c>
      <c r="B237" s="1" t="s">
        <v>175</v>
      </c>
      <c r="C237" s="1" t="s">
        <v>176</v>
      </c>
      <c r="D237" t="s">
        <v>177</v>
      </c>
      <c r="E237">
        <v>1</v>
      </c>
      <c r="F237" t="s">
        <v>181</v>
      </c>
      <c r="G237" t="s">
        <v>17</v>
      </c>
      <c r="H237">
        <v>22.546524000000002</v>
      </c>
      <c r="I237">
        <v>-89.659712999999996</v>
      </c>
      <c r="J237">
        <f t="shared" si="3"/>
        <v>0.02</v>
      </c>
      <c r="K237">
        <v>5</v>
      </c>
      <c r="L237">
        <v>27</v>
      </c>
      <c r="M237">
        <v>6.7</v>
      </c>
    </row>
    <row r="238" spans="1:13" x14ac:dyDescent="0.2">
      <c r="A238" s="1">
        <v>44705</v>
      </c>
      <c r="B238" s="1" t="s">
        <v>178</v>
      </c>
      <c r="C238" s="1" t="s">
        <v>179</v>
      </c>
      <c r="D238" t="s">
        <v>180</v>
      </c>
      <c r="E238">
        <v>3</v>
      </c>
      <c r="F238" t="s">
        <v>181</v>
      </c>
      <c r="G238" t="s">
        <v>17</v>
      </c>
      <c r="H238">
        <v>22.546524000000002</v>
      </c>
      <c r="I238">
        <v>-89.659712999999996</v>
      </c>
      <c r="J238">
        <f t="shared" si="3"/>
        <v>0.06</v>
      </c>
      <c r="K238">
        <v>5</v>
      </c>
      <c r="L238">
        <v>27</v>
      </c>
      <c r="M238">
        <v>6.7</v>
      </c>
    </row>
    <row r="239" spans="1:13" x14ac:dyDescent="0.2">
      <c r="A239" s="1">
        <v>44705</v>
      </c>
      <c r="B239" s="1" t="s">
        <v>178</v>
      </c>
      <c r="C239" s="1" t="s">
        <v>179</v>
      </c>
      <c r="D239" t="s">
        <v>180</v>
      </c>
      <c r="E239">
        <v>1</v>
      </c>
      <c r="F239" t="s">
        <v>181</v>
      </c>
      <c r="G239" t="s">
        <v>182</v>
      </c>
      <c r="H239">
        <v>22.546524000000002</v>
      </c>
      <c r="I239">
        <v>-89.659712999999996</v>
      </c>
      <c r="J239">
        <f t="shared" si="3"/>
        <v>0.02</v>
      </c>
      <c r="K239">
        <v>5</v>
      </c>
      <c r="L239">
        <v>27</v>
      </c>
      <c r="M239">
        <v>6.7</v>
      </c>
    </row>
    <row r="240" spans="1:13" x14ac:dyDescent="0.2">
      <c r="A240" s="1">
        <v>44705</v>
      </c>
      <c r="B240" s="1" t="s">
        <v>94</v>
      </c>
      <c r="C240" s="1" t="s">
        <v>95</v>
      </c>
      <c r="D240" t="s">
        <v>96</v>
      </c>
      <c r="E240">
        <v>3</v>
      </c>
      <c r="F240" t="s">
        <v>181</v>
      </c>
      <c r="G240" t="s">
        <v>17</v>
      </c>
      <c r="H240">
        <v>22.546524000000002</v>
      </c>
      <c r="I240">
        <v>-89.659712999999996</v>
      </c>
      <c r="J240">
        <f t="shared" si="3"/>
        <v>0.06</v>
      </c>
      <c r="K240">
        <v>5</v>
      </c>
      <c r="L240">
        <v>27</v>
      </c>
      <c r="M240">
        <v>6.7</v>
      </c>
    </row>
    <row r="241" spans="1:13" x14ac:dyDescent="0.2">
      <c r="A241" s="1">
        <v>44705</v>
      </c>
      <c r="B241" s="1" t="s">
        <v>94</v>
      </c>
      <c r="C241" s="1" t="s">
        <v>95</v>
      </c>
      <c r="D241" t="s">
        <v>96</v>
      </c>
      <c r="E241">
        <v>1</v>
      </c>
      <c r="F241" t="s">
        <v>181</v>
      </c>
      <c r="G241" t="s">
        <v>182</v>
      </c>
      <c r="H241">
        <v>22.546524000000002</v>
      </c>
      <c r="I241">
        <v>-89.659712999999996</v>
      </c>
      <c r="J241">
        <f t="shared" si="3"/>
        <v>0.02</v>
      </c>
      <c r="K241">
        <v>5</v>
      </c>
      <c r="L241">
        <v>27</v>
      </c>
      <c r="M241">
        <v>6.7</v>
      </c>
    </row>
    <row r="242" spans="1:13" x14ac:dyDescent="0.2">
      <c r="A242" s="1">
        <v>44705</v>
      </c>
      <c r="B242" s="1" t="s">
        <v>97</v>
      </c>
      <c r="C242" s="1" t="s">
        <v>98</v>
      </c>
      <c r="D242" t="s">
        <v>99</v>
      </c>
      <c r="E242">
        <v>4</v>
      </c>
      <c r="F242" t="s">
        <v>181</v>
      </c>
      <c r="G242" t="s">
        <v>17</v>
      </c>
      <c r="H242">
        <v>22.546524000000002</v>
      </c>
      <c r="I242">
        <v>-89.659712999999996</v>
      </c>
      <c r="J242">
        <f t="shared" si="3"/>
        <v>0.08</v>
      </c>
      <c r="K242">
        <v>5</v>
      </c>
      <c r="L242">
        <v>27</v>
      </c>
      <c r="M242">
        <v>6.7</v>
      </c>
    </row>
    <row r="243" spans="1:13" x14ac:dyDescent="0.2">
      <c r="A243" s="1">
        <v>44705</v>
      </c>
      <c r="B243" s="1" t="s">
        <v>103</v>
      </c>
      <c r="C243" s="1" t="s">
        <v>104</v>
      </c>
      <c r="D243" t="s">
        <v>105</v>
      </c>
      <c r="E243">
        <v>8</v>
      </c>
      <c r="F243" t="s">
        <v>181</v>
      </c>
      <c r="G243" t="s">
        <v>17</v>
      </c>
      <c r="H243">
        <v>22.546524000000002</v>
      </c>
      <c r="I243">
        <v>-89.659712999999996</v>
      </c>
      <c r="J243">
        <f t="shared" si="3"/>
        <v>0.16</v>
      </c>
      <c r="K243">
        <v>5</v>
      </c>
      <c r="L243">
        <v>27</v>
      </c>
      <c r="M243">
        <v>6.7</v>
      </c>
    </row>
    <row r="244" spans="1:13" x14ac:dyDescent="0.2">
      <c r="A244" s="1">
        <v>44705</v>
      </c>
      <c r="B244" s="1" t="s">
        <v>103</v>
      </c>
      <c r="C244" s="1" t="s">
        <v>104</v>
      </c>
      <c r="D244" t="s">
        <v>105</v>
      </c>
      <c r="E244">
        <v>6</v>
      </c>
      <c r="F244" t="s">
        <v>181</v>
      </c>
      <c r="G244" t="s">
        <v>21</v>
      </c>
      <c r="H244">
        <v>22.546524000000002</v>
      </c>
      <c r="I244">
        <v>-89.659712999999996</v>
      </c>
      <c r="J244">
        <f t="shared" si="3"/>
        <v>0.12</v>
      </c>
      <c r="K244">
        <v>5</v>
      </c>
      <c r="L244">
        <v>27</v>
      </c>
      <c r="M244">
        <v>6.7</v>
      </c>
    </row>
    <row r="245" spans="1:13" x14ac:dyDescent="0.2">
      <c r="A245" s="1">
        <v>44705</v>
      </c>
      <c r="B245" s="1" t="s">
        <v>103</v>
      </c>
      <c r="C245" s="1" t="s">
        <v>104</v>
      </c>
      <c r="D245" t="s">
        <v>105</v>
      </c>
      <c r="E245">
        <v>2</v>
      </c>
      <c r="F245" t="s">
        <v>181</v>
      </c>
      <c r="G245" t="s">
        <v>182</v>
      </c>
      <c r="H245">
        <v>22.546524000000002</v>
      </c>
      <c r="I245">
        <v>-89.659712999999996</v>
      </c>
      <c r="J245">
        <f t="shared" si="3"/>
        <v>0.04</v>
      </c>
      <c r="K245">
        <v>5</v>
      </c>
      <c r="L245">
        <v>27</v>
      </c>
      <c r="M245">
        <v>6.7</v>
      </c>
    </row>
    <row r="246" spans="1:13" x14ac:dyDescent="0.2">
      <c r="A246" s="1">
        <v>44705</v>
      </c>
      <c r="B246" t="s">
        <v>148</v>
      </c>
      <c r="C246" t="s">
        <v>149</v>
      </c>
      <c r="D246" t="s">
        <v>150</v>
      </c>
      <c r="E246">
        <v>12</v>
      </c>
      <c r="F246" t="s">
        <v>181</v>
      </c>
      <c r="G246" t="s">
        <v>17</v>
      </c>
      <c r="H246">
        <v>22.546524000000002</v>
      </c>
      <c r="I246">
        <v>-89.659712999999996</v>
      </c>
      <c r="J246">
        <f t="shared" si="3"/>
        <v>0.24</v>
      </c>
      <c r="K246">
        <v>5</v>
      </c>
      <c r="L246">
        <v>27</v>
      </c>
      <c r="M246">
        <v>6.7</v>
      </c>
    </row>
    <row r="247" spans="1:13" x14ac:dyDescent="0.2">
      <c r="A247" s="1">
        <v>44705</v>
      </c>
      <c r="B247" t="s">
        <v>148</v>
      </c>
      <c r="C247" t="s">
        <v>149</v>
      </c>
      <c r="D247" t="s">
        <v>150</v>
      </c>
      <c r="E247">
        <v>18</v>
      </c>
      <c r="F247" t="s">
        <v>181</v>
      </c>
      <c r="G247" t="s">
        <v>21</v>
      </c>
      <c r="H247">
        <v>22.546524000000002</v>
      </c>
      <c r="I247">
        <v>-89.659712999999996</v>
      </c>
      <c r="J247">
        <f t="shared" si="3"/>
        <v>0.36</v>
      </c>
      <c r="K247">
        <v>5</v>
      </c>
      <c r="L247">
        <v>27</v>
      </c>
      <c r="M247">
        <v>6.7</v>
      </c>
    </row>
    <row r="248" spans="1:13" x14ac:dyDescent="0.2">
      <c r="A248" s="1">
        <v>44705</v>
      </c>
      <c r="B248" t="s">
        <v>148</v>
      </c>
      <c r="C248" t="s">
        <v>149</v>
      </c>
      <c r="D248" t="s">
        <v>150</v>
      </c>
      <c r="E248">
        <v>5</v>
      </c>
      <c r="F248" t="s">
        <v>181</v>
      </c>
      <c r="G248" t="s">
        <v>182</v>
      </c>
      <c r="H248">
        <v>22.546524000000002</v>
      </c>
      <c r="I248">
        <v>-89.659712999999996</v>
      </c>
      <c r="J248">
        <f t="shared" si="3"/>
        <v>0.1</v>
      </c>
      <c r="K248">
        <v>5</v>
      </c>
      <c r="L248">
        <v>27</v>
      </c>
      <c r="M248">
        <v>6.7</v>
      </c>
    </row>
    <row r="249" spans="1:13" x14ac:dyDescent="0.2">
      <c r="A249" s="1">
        <v>44705</v>
      </c>
      <c r="B249" t="s">
        <v>109</v>
      </c>
      <c r="C249" t="s">
        <v>110</v>
      </c>
      <c r="D249" t="s">
        <v>111</v>
      </c>
      <c r="E249">
        <v>7</v>
      </c>
      <c r="F249" t="s">
        <v>181</v>
      </c>
      <c r="G249" t="s">
        <v>21</v>
      </c>
      <c r="H249">
        <v>22.546524000000002</v>
      </c>
      <c r="I249">
        <v>-89.659712999999996</v>
      </c>
      <c r="J249">
        <f t="shared" si="3"/>
        <v>0.14000000000000001</v>
      </c>
      <c r="K249">
        <v>5</v>
      </c>
      <c r="L249">
        <v>27</v>
      </c>
      <c r="M249">
        <v>6.7</v>
      </c>
    </row>
    <row r="250" spans="1:13" x14ac:dyDescent="0.2">
      <c r="A250" s="1">
        <v>44705</v>
      </c>
      <c r="B250" t="s">
        <v>109</v>
      </c>
      <c r="C250" t="s">
        <v>110</v>
      </c>
      <c r="D250" t="s">
        <v>111</v>
      </c>
      <c r="E250">
        <v>7</v>
      </c>
      <c r="F250" t="s">
        <v>181</v>
      </c>
      <c r="G250" t="s">
        <v>21</v>
      </c>
      <c r="H250">
        <v>22.546524000000002</v>
      </c>
      <c r="I250">
        <v>-89.659712999999996</v>
      </c>
      <c r="J250">
        <f t="shared" si="3"/>
        <v>0.14000000000000001</v>
      </c>
      <c r="K250">
        <v>5</v>
      </c>
      <c r="L250">
        <v>27</v>
      </c>
      <c r="M250">
        <v>6.7</v>
      </c>
    </row>
    <row r="251" spans="1:13" x14ac:dyDescent="0.2">
      <c r="A251" s="1">
        <v>44705</v>
      </c>
      <c r="B251" t="s">
        <v>109</v>
      </c>
      <c r="C251" t="s">
        <v>110</v>
      </c>
      <c r="D251" t="s">
        <v>111</v>
      </c>
      <c r="E251">
        <v>15</v>
      </c>
      <c r="F251" t="s">
        <v>181</v>
      </c>
      <c r="G251" t="s">
        <v>182</v>
      </c>
      <c r="H251">
        <v>22.546524000000002</v>
      </c>
      <c r="I251">
        <v>-89.659712999999996</v>
      </c>
      <c r="J251">
        <f t="shared" si="3"/>
        <v>0.3</v>
      </c>
      <c r="K251">
        <v>5</v>
      </c>
      <c r="L251">
        <v>27</v>
      </c>
      <c r="M251">
        <v>6.7</v>
      </c>
    </row>
    <row r="252" spans="1:13" x14ac:dyDescent="0.2">
      <c r="A252" s="1">
        <v>44705</v>
      </c>
      <c r="B252" s="1" t="s">
        <v>112</v>
      </c>
      <c r="C252" t="s">
        <v>113</v>
      </c>
      <c r="D252" t="s">
        <v>114</v>
      </c>
      <c r="E252">
        <v>65</v>
      </c>
      <c r="F252" t="s">
        <v>181</v>
      </c>
      <c r="G252" t="s">
        <v>17</v>
      </c>
      <c r="H252">
        <v>22.546524000000002</v>
      </c>
      <c r="I252">
        <v>-89.659712999999996</v>
      </c>
      <c r="J252">
        <f t="shared" si="3"/>
        <v>1.3</v>
      </c>
      <c r="K252">
        <v>5</v>
      </c>
      <c r="L252">
        <v>27</v>
      </c>
      <c r="M252">
        <v>6.7</v>
      </c>
    </row>
    <row r="253" spans="1:13" x14ac:dyDescent="0.2">
      <c r="A253" s="1">
        <v>44705</v>
      </c>
      <c r="B253" s="1" t="s">
        <v>112</v>
      </c>
      <c r="C253" t="s">
        <v>113</v>
      </c>
      <c r="D253" t="s">
        <v>114</v>
      </c>
      <c r="E253">
        <v>30</v>
      </c>
      <c r="F253" t="s">
        <v>181</v>
      </c>
      <c r="G253" t="s">
        <v>21</v>
      </c>
      <c r="H253">
        <v>22.546524000000002</v>
      </c>
      <c r="I253">
        <v>-89.659712999999996</v>
      </c>
      <c r="J253">
        <f t="shared" si="3"/>
        <v>0.6</v>
      </c>
      <c r="K253">
        <v>5</v>
      </c>
      <c r="L253">
        <v>27</v>
      </c>
      <c r="M253">
        <v>6.7</v>
      </c>
    </row>
    <row r="256" spans="1:13" x14ac:dyDescent="0.2">
      <c r="B256" s="1"/>
      <c r="C256" s="1"/>
    </row>
    <row r="258" spans="1:3" x14ac:dyDescent="0.2">
      <c r="A258" s="1"/>
    </row>
    <row r="259" spans="1:3" x14ac:dyDescent="0.2">
      <c r="A259" s="1"/>
      <c r="C259" s="1"/>
    </row>
    <row r="260" spans="1:3" x14ac:dyDescent="0.2">
      <c r="A260" s="1"/>
      <c r="C260" s="1"/>
    </row>
    <row r="261" spans="1:3" x14ac:dyDescent="0.2">
      <c r="A261" s="1"/>
    </row>
    <row r="262" spans="1:3" x14ac:dyDescent="0.2">
      <c r="A262" s="1"/>
      <c r="C262" s="1"/>
    </row>
    <row r="263" spans="1:3" x14ac:dyDescent="0.2">
      <c r="A263" s="1"/>
      <c r="C263" s="1"/>
    </row>
    <row r="264" spans="1:3" x14ac:dyDescent="0.2">
      <c r="A264" s="1"/>
      <c r="C264" s="1"/>
    </row>
    <row r="265" spans="1:3" x14ac:dyDescent="0.2">
      <c r="A265" s="1"/>
      <c r="C265" s="1"/>
    </row>
    <row r="266" spans="1:3" x14ac:dyDescent="0.2">
      <c r="A266" s="1"/>
      <c r="C266" s="1"/>
    </row>
    <row r="267" spans="1:3" x14ac:dyDescent="0.2">
      <c r="A267" s="1"/>
      <c r="C267" s="1"/>
    </row>
    <row r="268" spans="1:3" x14ac:dyDescent="0.2">
      <c r="A268" s="1"/>
      <c r="B268" s="1"/>
      <c r="C268" s="1"/>
    </row>
    <row r="269" spans="1:3" x14ac:dyDescent="0.2">
      <c r="A269" s="1"/>
      <c r="B269" s="1"/>
      <c r="C269" s="1"/>
    </row>
    <row r="270" spans="1:3" x14ac:dyDescent="0.2">
      <c r="A270" s="1"/>
    </row>
    <row r="271" spans="1:3" x14ac:dyDescent="0.2">
      <c r="A271" s="1"/>
      <c r="B271" s="1"/>
      <c r="C271" s="1"/>
    </row>
    <row r="272" spans="1:3" x14ac:dyDescent="0.2">
      <c r="A272" s="1"/>
      <c r="C272" s="1"/>
    </row>
    <row r="273" spans="1:3" x14ac:dyDescent="0.2">
      <c r="A273" s="1"/>
      <c r="C273" s="1"/>
    </row>
    <row r="274" spans="1:3" x14ac:dyDescent="0.2">
      <c r="A274" s="1"/>
      <c r="C274" s="1"/>
    </row>
    <row r="275" spans="1:3" x14ac:dyDescent="0.2">
      <c r="A275" s="1"/>
    </row>
    <row r="276" spans="1:3" x14ac:dyDescent="0.2">
      <c r="A276" s="1"/>
      <c r="C276" s="1"/>
    </row>
    <row r="277" spans="1:3" x14ac:dyDescent="0.2">
      <c r="A277" s="1"/>
      <c r="C277" s="1"/>
    </row>
    <row r="278" spans="1:3" x14ac:dyDescent="0.2">
      <c r="A278" s="1"/>
      <c r="C278" s="1"/>
    </row>
    <row r="279" spans="1:3" x14ac:dyDescent="0.2">
      <c r="A279" s="1"/>
      <c r="C279" s="1"/>
    </row>
    <row r="280" spans="1:3" x14ac:dyDescent="0.2">
      <c r="A280" s="1"/>
      <c r="B280" s="1"/>
      <c r="C280" s="1"/>
    </row>
    <row r="281" spans="1:3" x14ac:dyDescent="0.2">
      <c r="A281" s="1"/>
      <c r="C281" s="1"/>
    </row>
    <row r="282" spans="1:3" x14ac:dyDescent="0.2">
      <c r="A282" s="1"/>
      <c r="C282" s="1"/>
    </row>
    <row r="283" spans="1:3" x14ac:dyDescent="0.2">
      <c r="A283" s="1"/>
      <c r="C283" s="1"/>
    </row>
    <row r="284" spans="1:3" x14ac:dyDescent="0.2">
      <c r="A284" s="1"/>
      <c r="C284" s="1"/>
    </row>
    <row r="285" spans="1:3" x14ac:dyDescent="0.2">
      <c r="A285" s="1"/>
      <c r="C285" s="1"/>
    </row>
    <row r="286" spans="1:3" x14ac:dyDescent="0.2">
      <c r="A286" s="1"/>
      <c r="C286" s="1"/>
    </row>
    <row r="287" spans="1:3" x14ac:dyDescent="0.2">
      <c r="A287" s="1"/>
      <c r="C287" s="1"/>
    </row>
    <row r="288" spans="1:3" x14ac:dyDescent="0.2">
      <c r="A288" s="1"/>
      <c r="C288" s="1"/>
    </row>
    <row r="289" spans="1:3" x14ac:dyDescent="0.2">
      <c r="A289" s="1"/>
      <c r="C289" s="1"/>
    </row>
    <row r="290" spans="1:3" x14ac:dyDescent="0.2">
      <c r="A290" s="1"/>
    </row>
    <row r="291" spans="1:3" x14ac:dyDescent="0.2">
      <c r="A291" s="1"/>
      <c r="C291" s="1"/>
    </row>
    <row r="292" spans="1:3" x14ac:dyDescent="0.2">
      <c r="A292" s="1"/>
      <c r="B292" s="1"/>
      <c r="C292" s="1"/>
    </row>
    <row r="293" spans="1:3" x14ac:dyDescent="0.2">
      <c r="A293" s="1"/>
    </row>
    <row r="294" spans="1:3" x14ac:dyDescent="0.2">
      <c r="A294" s="1"/>
      <c r="B294" s="1"/>
      <c r="C294" s="1"/>
    </row>
    <row r="295" spans="1:3" x14ac:dyDescent="0.2">
      <c r="A295" s="1"/>
      <c r="B295" s="1"/>
      <c r="C295" s="1"/>
    </row>
    <row r="296" spans="1:3" x14ac:dyDescent="0.2">
      <c r="A296" s="1"/>
      <c r="B296" s="1"/>
      <c r="C296" s="1"/>
    </row>
    <row r="297" spans="1:3" x14ac:dyDescent="0.2">
      <c r="A297" s="1"/>
    </row>
    <row r="298" spans="1:3" x14ac:dyDescent="0.2">
      <c r="A298" s="1"/>
      <c r="B298" s="1"/>
      <c r="C298" s="1"/>
    </row>
    <row r="299" spans="1:3" x14ac:dyDescent="0.2">
      <c r="A299" s="1"/>
      <c r="B299" s="1"/>
      <c r="C299" s="1"/>
    </row>
    <row r="300" spans="1:3" x14ac:dyDescent="0.2">
      <c r="A300" s="1"/>
      <c r="B300" s="1"/>
      <c r="C300" s="1"/>
    </row>
    <row r="301" spans="1:3" x14ac:dyDescent="0.2">
      <c r="A301" s="1"/>
      <c r="B301" s="1"/>
      <c r="C301" s="1"/>
    </row>
    <row r="302" spans="1:3" x14ac:dyDescent="0.2">
      <c r="A302" s="1"/>
      <c r="B302" s="1"/>
      <c r="C302" s="1"/>
    </row>
    <row r="303" spans="1:3" x14ac:dyDescent="0.2">
      <c r="A303" s="1"/>
      <c r="B303" s="1"/>
      <c r="C303" s="1"/>
    </row>
    <row r="304" spans="1:3" x14ac:dyDescent="0.2">
      <c r="A304" s="1"/>
      <c r="B304" s="1"/>
      <c r="C304" s="1"/>
    </row>
    <row r="305" spans="1:3" x14ac:dyDescent="0.2">
      <c r="A305" s="1"/>
      <c r="B305" s="1"/>
      <c r="C305" s="1"/>
    </row>
    <row r="306" spans="1:3" x14ac:dyDescent="0.2">
      <c r="A306" s="1"/>
      <c r="B306" s="1"/>
      <c r="C306" s="1"/>
    </row>
    <row r="307" spans="1:3" x14ac:dyDescent="0.2">
      <c r="A307" s="1"/>
      <c r="B307" s="1"/>
      <c r="C307" s="1"/>
    </row>
    <row r="308" spans="1:3" x14ac:dyDescent="0.2">
      <c r="A308" s="1"/>
      <c r="B308" s="1"/>
      <c r="C308" s="1"/>
    </row>
    <row r="309" spans="1:3" x14ac:dyDescent="0.2">
      <c r="A309" s="1"/>
      <c r="B309" s="1"/>
      <c r="C309" s="1"/>
    </row>
    <row r="310" spans="1:3" x14ac:dyDescent="0.2">
      <c r="A310" s="1"/>
      <c r="B310" s="1"/>
      <c r="C310" s="1"/>
    </row>
    <row r="311" spans="1:3" x14ac:dyDescent="0.2">
      <c r="A311" s="1"/>
      <c r="B311" s="1"/>
      <c r="C311" s="1"/>
    </row>
    <row r="312" spans="1:3" x14ac:dyDescent="0.2">
      <c r="A312" s="1"/>
      <c r="B312" s="1"/>
      <c r="C312" s="1"/>
    </row>
    <row r="313" spans="1:3" x14ac:dyDescent="0.2">
      <c r="A313" s="1"/>
    </row>
    <row r="314" spans="1:3" x14ac:dyDescent="0.2">
      <c r="A314" s="1"/>
      <c r="B314" s="1"/>
      <c r="C314" s="1"/>
    </row>
    <row r="315" spans="1:3" x14ac:dyDescent="0.2">
      <c r="A315" s="1"/>
    </row>
    <row r="316" spans="1:3" x14ac:dyDescent="0.2">
      <c r="A316" s="1"/>
      <c r="B316" s="1"/>
    </row>
    <row r="317" spans="1:3" x14ac:dyDescent="0.2">
      <c r="A317" s="1"/>
    </row>
    <row r="318" spans="1:3" x14ac:dyDescent="0.2">
      <c r="A318" s="1"/>
    </row>
    <row r="319" spans="1:3" x14ac:dyDescent="0.2">
      <c r="A319" s="1"/>
    </row>
    <row r="320" spans="1:3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</sheetData>
  <autoFilter ref="A1:M253" xr:uid="{00000000-0009-0000-0000-000000000000}"/>
  <sortState xmlns:xlrd2="http://schemas.microsoft.com/office/spreadsheetml/2017/richdata2" ref="B259:C316">
    <sortCondition ref="B259:B31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9"/>
  <sheetViews>
    <sheetView workbookViewId="0">
      <selection activeCell="B1" sqref="B1"/>
    </sheetView>
  </sheetViews>
  <sheetFormatPr baseColWidth="10" defaultColWidth="11.5" defaultRowHeight="15" x14ac:dyDescent="0.2"/>
  <cols>
    <col min="1" max="1" width="14.5" bestFit="1" customWidth="1"/>
    <col min="2" max="2" width="24.33203125" bestFit="1" customWidth="1"/>
    <col min="3" max="3" width="15.33203125" bestFit="1" customWidth="1"/>
    <col min="4" max="4" width="14.33203125" bestFit="1" customWidth="1"/>
  </cols>
  <sheetData>
    <row r="1" spans="1:5" x14ac:dyDescent="0.2">
      <c r="A1" s="6" t="s">
        <v>198</v>
      </c>
      <c r="B1" s="6" t="s">
        <v>199</v>
      </c>
      <c r="C1" s="6" t="s">
        <v>200</v>
      </c>
      <c r="D1" s="6" t="s">
        <v>201</v>
      </c>
      <c r="E1" s="6" t="s">
        <v>1</v>
      </c>
    </row>
    <row r="2" spans="1:5" x14ac:dyDescent="0.2">
      <c r="A2" s="10" t="s">
        <v>202</v>
      </c>
      <c r="B2" s="10" t="s">
        <v>203</v>
      </c>
      <c r="C2" s="10" t="s">
        <v>204</v>
      </c>
      <c r="D2" s="7" t="s">
        <v>205</v>
      </c>
      <c r="E2" s="7" t="s">
        <v>206</v>
      </c>
    </row>
    <row r="3" spans="1:5" x14ac:dyDescent="0.2">
      <c r="A3" s="10"/>
      <c r="B3" s="10"/>
      <c r="C3" s="10"/>
      <c r="D3" s="7" t="s">
        <v>205</v>
      </c>
      <c r="E3" s="7" t="s">
        <v>207</v>
      </c>
    </row>
    <row r="4" spans="1:5" x14ac:dyDescent="0.2">
      <c r="A4" s="10"/>
      <c r="B4" s="10"/>
      <c r="C4" s="10"/>
      <c r="D4" s="7" t="s">
        <v>205</v>
      </c>
      <c r="E4" s="7" t="s">
        <v>208</v>
      </c>
    </row>
    <row r="5" spans="1:5" x14ac:dyDescent="0.2">
      <c r="A5" s="10"/>
      <c r="B5" s="10"/>
      <c r="C5" s="10" t="s">
        <v>209</v>
      </c>
      <c r="D5" s="7" t="s">
        <v>210</v>
      </c>
      <c r="E5" s="7" t="s">
        <v>211</v>
      </c>
    </row>
    <row r="6" spans="1:5" x14ac:dyDescent="0.2">
      <c r="A6" s="10"/>
      <c r="B6" s="10"/>
      <c r="C6" s="10"/>
      <c r="D6" s="7" t="s">
        <v>210</v>
      </c>
      <c r="E6" s="7" t="s">
        <v>212</v>
      </c>
    </row>
    <row r="7" spans="1:5" x14ac:dyDescent="0.2">
      <c r="A7" s="10"/>
      <c r="B7" s="10"/>
      <c r="C7" s="10"/>
      <c r="D7" s="7" t="s">
        <v>210</v>
      </c>
      <c r="E7" s="7" t="s">
        <v>213</v>
      </c>
    </row>
    <row r="8" spans="1:5" x14ac:dyDescent="0.2">
      <c r="A8" s="10"/>
      <c r="B8" s="10"/>
      <c r="C8" s="10" t="s">
        <v>214</v>
      </c>
      <c r="D8" s="7" t="s">
        <v>215</v>
      </c>
      <c r="E8" s="7" t="s">
        <v>216</v>
      </c>
    </row>
    <row r="9" spans="1:5" x14ac:dyDescent="0.2">
      <c r="A9" s="10"/>
      <c r="B9" s="10"/>
      <c r="C9" s="10"/>
      <c r="D9" s="7" t="s">
        <v>215</v>
      </c>
      <c r="E9" s="7" t="s">
        <v>217</v>
      </c>
    </row>
    <row r="10" spans="1:5" x14ac:dyDescent="0.2">
      <c r="A10" s="10"/>
      <c r="B10" s="10"/>
      <c r="C10" s="10"/>
      <c r="D10" s="7" t="s">
        <v>218</v>
      </c>
      <c r="E10" s="7" t="s">
        <v>219</v>
      </c>
    </row>
    <row r="11" spans="1:5" x14ac:dyDescent="0.2">
      <c r="A11" s="10"/>
      <c r="B11" s="10"/>
      <c r="C11" s="10"/>
      <c r="D11" s="7" t="s">
        <v>218</v>
      </c>
      <c r="E11" s="7" t="s">
        <v>220</v>
      </c>
    </row>
    <row r="12" spans="1:5" x14ac:dyDescent="0.2">
      <c r="A12" s="10"/>
      <c r="B12" s="10"/>
      <c r="C12" s="6" t="s">
        <v>221</v>
      </c>
      <c r="D12" s="7" t="s">
        <v>222</v>
      </c>
      <c r="E12" s="7" t="s">
        <v>223</v>
      </c>
    </row>
    <row r="13" spans="1:5" x14ac:dyDescent="0.2">
      <c r="A13" s="10"/>
      <c r="B13" s="10" t="s">
        <v>224</v>
      </c>
      <c r="C13" s="6" t="s">
        <v>225</v>
      </c>
      <c r="D13" s="7" t="s">
        <v>226</v>
      </c>
      <c r="E13" s="7" t="s">
        <v>227</v>
      </c>
    </row>
    <row r="14" spans="1:5" x14ac:dyDescent="0.2">
      <c r="A14" s="10"/>
      <c r="B14" s="10"/>
      <c r="C14" s="6" t="s">
        <v>228</v>
      </c>
      <c r="D14" s="7" t="s">
        <v>229</v>
      </c>
      <c r="E14" s="7" t="s">
        <v>230</v>
      </c>
    </row>
    <row r="15" spans="1:5" x14ac:dyDescent="0.2">
      <c r="A15" s="10"/>
      <c r="B15" s="6" t="s">
        <v>231</v>
      </c>
      <c r="C15" s="6" t="s">
        <v>232</v>
      </c>
      <c r="D15" s="7" t="s">
        <v>233</v>
      </c>
      <c r="E15" s="7" t="s">
        <v>234</v>
      </c>
    </row>
    <row r="16" spans="1:5" x14ac:dyDescent="0.2">
      <c r="A16" s="10"/>
      <c r="B16" s="6" t="s">
        <v>235</v>
      </c>
      <c r="C16" s="6" t="s">
        <v>236</v>
      </c>
      <c r="D16" s="7" t="s">
        <v>237</v>
      </c>
      <c r="E16" s="7" t="s">
        <v>238</v>
      </c>
    </row>
    <row r="17" spans="1:5" x14ac:dyDescent="0.2">
      <c r="A17" s="10"/>
      <c r="B17" s="6" t="s">
        <v>239</v>
      </c>
      <c r="C17" s="6" t="s">
        <v>240</v>
      </c>
      <c r="D17" s="7" t="s">
        <v>241</v>
      </c>
      <c r="E17" s="7" t="s">
        <v>242</v>
      </c>
    </row>
    <row r="18" spans="1:5" x14ac:dyDescent="0.2">
      <c r="A18" s="10"/>
      <c r="B18" s="10" t="s">
        <v>243</v>
      </c>
      <c r="C18" s="10" t="s">
        <v>244</v>
      </c>
      <c r="D18" s="7" t="s">
        <v>245</v>
      </c>
      <c r="E18" s="7" t="s">
        <v>246</v>
      </c>
    </row>
    <row r="19" spans="1:5" x14ac:dyDescent="0.2">
      <c r="A19" s="10"/>
      <c r="B19" s="10"/>
      <c r="C19" s="10"/>
      <c r="D19" s="7" t="s">
        <v>247</v>
      </c>
      <c r="E19" s="7" t="s">
        <v>248</v>
      </c>
    </row>
    <row r="20" spans="1:5" x14ac:dyDescent="0.2">
      <c r="A20" s="10"/>
      <c r="B20" s="10"/>
      <c r="C20" s="10"/>
      <c r="D20" s="7" t="s">
        <v>247</v>
      </c>
      <c r="E20" s="7" t="s">
        <v>249</v>
      </c>
    </row>
    <row r="21" spans="1:5" x14ac:dyDescent="0.2">
      <c r="A21" s="10"/>
      <c r="B21" s="10"/>
      <c r="C21" s="10" t="s">
        <v>250</v>
      </c>
      <c r="D21" s="7" t="s">
        <v>251</v>
      </c>
      <c r="E21" s="7" t="s">
        <v>252</v>
      </c>
    </row>
    <row r="22" spans="1:5" x14ac:dyDescent="0.2">
      <c r="A22" s="10"/>
      <c r="B22" s="10"/>
      <c r="C22" s="10"/>
      <c r="D22" s="7" t="s">
        <v>253</v>
      </c>
      <c r="E22" s="7" t="s">
        <v>254</v>
      </c>
    </row>
    <row r="23" spans="1:5" x14ac:dyDescent="0.2">
      <c r="A23" s="10"/>
      <c r="B23" s="10"/>
      <c r="C23" s="10"/>
      <c r="D23" s="7" t="s">
        <v>255</v>
      </c>
      <c r="E23" s="7" t="s">
        <v>256</v>
      </c>
    </row>
    <row r="24" spans="1:5" x14ac:dyDescent="0.2">
      <c r="A24" s="10"/>
      <c r="B24" s="10"/>
      <c r="C24" s="10"/>
      <c r="D24" s="7" t="s">
        <v>255</v>
      </c>
      <c r="E24" s="7" t="s">
        <v>257</v>
      </c>
    </row>
    <row r="25" spans="1:5" x14ac:dyDescent="0.2">
      <c r="A25" s="10"/>
      <c r="B25" s="10"/>
      <c r="C25" s="10"/>
      <c r="D25" s="7" t="s">
        <v>255</v>
      </c>
      <c r="E25" s="7" t="s">
        <v>258</v>
      </c>
    </row>
    <row r="26" spans="1:5" x14ac:dyDescent="0.2">
      <c r="A26" s="10"/>
      <c r="B26" s="10"/>
      <c r="C26" s="10"/>
      <c r="D26" s="7" t="s">
        <v>259</v>
      </c>
      <c r="E26" s="7" t="s">
        <v>260</v>
      </c>
    </row>
    <row r="27" spans="1:5" x14ac:dyDescent="0.2">
      <c r="A27" s="10"/>
      <c r="B27" s="10"/>
      <c r="C27" s="10"/>
      <c r="D27" s="7" t="s">
        <v>261</v>
      </c>
      <c r="E27" s="7" t="s">
        <v>262</v>
      </c>
    </row>
    <row r="28" spans="1:5" x14ac:dyDescent="0.2">
      <c r="A28" s="10"/>
      <c r="B28" s="10"/>
      <c r="C28" s="10" t="s">
        <v>263</v>
      </c>
      <c r="D28" s="7" t="s">
        <v>264</v>
      </c>
      <c r="E28" s="7" t="s">
        <v>265</v>
      </c>
    </row>
    <row r="29" spans="1:5" x14ac:dyDescent="0.2">
      <c r="A29" s="10"/>
      <c r="B29" s="10"/>
      <c r="C29" s="10"/>
      <c r="D29" s="7" t="s">
        <v>266</v>
      </c>
      <c r="E29" s="7" t="s">
        <v>267</v>
      </c>
    </row>
    <row r="30" spans="1:5" x14ac:dyDescent="0.2">
      <c r="A30" s="10"/>
      <c r="B30" s="10"/>
      <c r="C30" s="10" t="s">
        <v>268</v>
      </c>
      <c r="D30" s="7" t="s">
        <v>269</v>
      </c>
      <c r="E30" s="7" t="s">
        <v>270</v>
      </c>
    </row>
    <row r="31" spans="1:5" x14ac:dyDescent="0.2">
      <c r="A31" s="10"/>
      <c r="B31" s="10"/>
      <c r="C31" s="10"/>
      <c r="D31" s="7" t="s">
        <v>269</v>
      </c>
      <c r="E31" s="7" t="s">
        <v>207</v>
      </c>
    </row>
    <row r="32" spans="1:5" x14ac:dyDescent="0.2">
      <c r="A32" s="10"/>
      <c r="B32" s="10"/>
      <c r="C32" s="10"/>
      <c r="D32" s="7" t="s">
        <v>269</v>
      </c>
      <c r="E32" s="7" t="s">
        <v>271</v>
      </c>
    </row>
    <row r="33" spans="1:5" x14ac:dyDescent="0.2">
      <c r="A33" s="10"/>
      <c r="B33" s="10"/>
      <c r="C33" s="10"/>
      <c r="D33" s="7" t="s">
        <v>272</v>
      </c>
      <c r="E33" s="7" t="s">
        <v>273</v>
      </c>
    </row>
    <row r="34" spans="1:5" x14ac:dyDescent="0.2">
      <c r="A34" s="10"/>
      <c r="B34" s="10"/>
      <c r="C34" s="10"/>
      <c r="D34" s="7" t="s">
        <v>272</v>
      </c>
      <c r="E34" s="7" t="s">
        <v>274</v>
      </c>
    </row>
    <row r="35" spans="1:5" x14ac:dyDescent="0.2">
      <c r="A35" s="10"/>
      <c r="B35" s="10"/>
      <c r="C35" s="10"/>
      <c r="D35" s="7" t="s">
        <v>272</v>
      </c>
      <c r="E35" s="7" t="s">
        <v>275</v>
      </c>
    </row>
    <row r="36" spans="1:5" x14ac:dyDescent="0.2">
      <c r="A36" s="10"/>
      <c r="B36" s="10"/>
      <c r="C36" s="6" t="s">
        <v>276</v>
      </c>
      <c r="D36" s="7" t="s">
        <v>277</v>
      </c>
      <c r="E36" s="7" t="s">
        <v>278</v>
      </c>
    </row>
    <row r="37" spans="1:5" x14ac:dyDescent="0.2">
      <c r="A37" s="10"/>
      <c r="B37" s="10" t="s">
        <v>279</v>
      </c>
      <c r="C37" s="10" t="s">
        <v>280</v>
      </c>
      <c r="D37" s="7" t="s">
        <v>281</v>
      </c>
      <c r="E37" s="7" t="s">
        <v>282</v>
      </c>
    </row>
    <row r="38" spans="1:5" x14ac:dyDescent="0.2">
      <c r="A38" s="10"/>
      <c r="B38" s="10"/>
      <c r="C38" s="10"/>
      <c r="D38" s="7" t="s">
        <v>283</v>
      </c>
      <c r="E38" s="7" t="s">
        <v>284</v>
      </c>
    </row>
    <row r="39" spans="1:5" x14ac:dyDescent="0.2">
      <c r="A39" s="10"/>
      <c r="B39" s="6" t="s">
        <v>285</v>
      </c>
      <c r="C39" s="6" t="s">
        <v>286</v>
      </c>
      <c r="D39" s="7" t="s">
        <v>287</v>
      </c>
      <c r="E39" s="7" t="s">
        <v>252</v>
      </c>
    </row>
    <row r="40" spans="1:5" x14ac:dyDescent="0.2">
      <c r="A40" s="10"/>
      <c r="B40" s="6" t="s">
        <v>288</v>
      </c>
      <c r="C40" s="6" t="s">
        <v>289</v>
      </c>
      <c r="D40" s="7" t="s">
        <v>290</v>
      </c>
      <c r="E40" s="7" t="s">
        <v>291</v>
      </c>
    </row>
    <row r="41" spans="1:5" x14ac:dyDescent="0.2">
      <c r="A41" s="10"/>
      <c r="B41" s="10" t="s">
        <v>292</v>
      </c>
      <c r="C41" s="6" t="s">
        <v>293</v>
      </c>
      <c r="D41" s="7" t="s">
        <v>294</v>
      </c>
      <c r="E41" s="7" t="s">
        <v>295</v>
      </c>
    </row>
    <row r="42" spans="1:5" x14ac:dyDescent="0.2">
      <c r="A42" s="10"/>
      <c r="B42" s="10"/>
      <c r="C42" s="10" t="s">
        <v>296</v>
      </c>
      <c r="D42" s="7" t="s">
        <v>297</v>
      </c>
      <c r="E42" s="7" t="s">
        <v>298</v>
      </c>
    </row>
    <row r="43" spans="1:5" x14ac:dyDescent="0.2">
      <c r="A43" s="10"/>
      <c r="B43" s="10"/>
      <c r="C43" s="10"/>
      <c r="D43" s="7" t="s">
        <v>299</v>
      </c>
      <c r="E43" s="7" t="s">
        <v>300</v>
      </c>
    </row>
    <row r="44" spans="1:5" x14ac:dyDescent="0.2">
      <c r="A44" s="10"/>
      <c r="B44" s="10"/>
      <c r="C44" s="10"/>
      <c r="D44" s="7" t="s">
        <v>299</v>
      </c>
      <c r="E44" s="7" t="s">
        <v>301</v>
      </c>
    </row>
    <row r="45" spans="1:5" x14ac:dyDescent="0.2">
      <c r="A45" s="10"/>
      <c r="B45" s="10"/>
      <c r="C45" s="10"/>
      <c r="D45" s="7" t="s">
        <v>302</v>
      </c>
      <c r="E45" s="7" t="s">
        <v>303</v>
      </c>
    </row>
    <row r="46" spans="1:5" x14ac:dyDescent="0.2">
      <c r="A46" s="10"/>
      <c r="B46" s="10"/>
      <c r="C46" s="10"/>
      <c r="D46" s="7" t="s">
        <v>302</v>
      </c>
      <c r="E46" s="7" t="s">
        <v>304</v>
      </c>
    </row>
    <row r="47" spans="1:5" x14ac:dyDescent="0.2">
      <c r="A47" s="10"/>
      <c r="B47" s="10"/>
      <c r="C47" s="10"/>
      <c r="D47" s="7" t="s">
        <v>302</v>
      </c>
      <c r="E47" s="7" t="s">
        <v>305</v>
      </c>
    </row>
    <row r="48" spans="1:5" x14ac:dyDescent="0.2">
      <c r="A48" s="10"/>
      <c r="B48" s="10" t="s">
        <v>306</v>
      </c>
      <c r="C48" s="6" t="s">
        <v>307</v>
      </c>
      <c r="D48" s="7" t="s">
        <v>308</v>
      </c>
      <c r="E48" s="7" t="s">
        <v>309</v>
      </c>
    </row>
    <row r="49" spans="1:5" x14ac:dyDescent="0.2">
      <c r="A49" s="10"/>
      <c r="B49" s="10"/>
      <c r="C49" s="10" t="s">
        <v>310</v>
      </c>
      <c r="D49" s="7" t="s">
        <v>311</v>
      </c>
      <c r="E49" s="7" t="s">
        <v>312</v>
      </c>
    </row>
    <row r="50" spans="1:5" x14ac:dyDescent="0.2">
      <c r="A50" s="10"/>
      <c r="B50" s="10"/>
      <c r="C50" s="10"/>
      <c r="D50" s="7" t="s">
        <v>313</v>
      </c>
      <c r="E50" s="7" t="s">
        <v>314</v>
      </c>
    </row>
    <row r="51" spans="1:5" x14ac:dyDescent="0.2">
      <c r="A51" s="10"/>
      <c r="B51" s="10"/>
      <c r="C51" s="10"/>
      <c r="D51" s="7" t="s">
        <v>315</v>
      </c>
      <c r="E51" s="7" t="s">
        <v>316</v>
      </c>
    </row>
    <row r="52" spans="1:5" x14ac:dyDescent="0.2">
      <c r="A52" s="10"/>
      <c r="B52" s="10"/>
      <c r="C52" s="10"/>
      <c r="D52" s="7" t="s">
        <v>317</v>
      </c>
      <c r="E52" s="7" t="s">
        <v>318</v>
      </c>
    </row>
    <row r="53" spans="1:5" x14ac:dyDescent="0.2">
      <c r="A53" s="10"/>
      <c r="B53" s="10"/>
      <c r="C53" s="10"/>
      <c r="D53" s="7" t="s">
        <v>319</v>
      </c>
      <c r="E53" s="7" t="s">
        <v>320</v>
      </c>
    </row>
    <row r="54" spans="1:5" x14ac:dyDescent="0.2">
      <c r="A54" s="10"/>
      <c r="B54" s="6" t="s">
        <v>321</v>
      </c>
      <c r="C54" s="6" t="s">
        <v>322</v>
      </c>
      <c r="D54" s="7" t="s">
        <v>323</v>
      </c>
      <c r="E54" s="7" t="s">
        <v>291</v>
      </c>
    </row>
    <row r="55" spans="1:5" x14ac:dyDescent="0.2">
      <c r="A55" s="10"/>
      <c r="B55" s="10" t="s">
        <v>324</v>
      </c>
      <c r="C55" s="10" t="s">
        <v>325</v>
      </c>
      <c r="D55" s="7" t="s">
        <v>326</v>
      </c>
      <c r="E55" s="7" t="s">
        <v>327</v>
      </c>
    </row>
    <row r="56" spans="1:5" x14ac:dyDescent="0.2">
      <c r="A56" s="10"/>
      <c r="B56" s="10"/>
      <c r="C56" s="10"/>
      <c r="D56" s="7" t="s">
        <v>328</v>
      </c>
      <c r="E56" s="7" t="s">
        <v>329</v>
      </c>
    </row>
    <row r="57" spans="1:5" x14ac:dyDescent="0.2">
      <c r="A57" s="10"/>
      <c r="B57" s="10"/>
      <c r="C57" s="6" t="s">
        <v>330</v>
      </c>
      <c r="D57" s="7" t="s">
        <v>331</v>
      </c>
      <c r="E57" s="7" t="s">
        <v>332</v>
      </c>
    </row>
    <row r="58" spans="1:5" x14ac:dyDescent="0.2">
      <c r="A58" s="10"/>
      <c r="B58" s="10"/>
      <c r="C58" s="6" t="s">
        <v>333</v>
      </c>
      <c r="D58" s="7" t="s">
        <v>334</v>
      </c>
      <c r="E58" s="7" t="s">
        <v>335</v>
      </c>
    </row>
    <row r="59" spans="1:5" x14ac:dyDescent="0.2">
      <c r="A59" s="4" t="s">
        <v>336</v>
      </c>
      <c r="B59" s="4" t="s">
        <v>337</v>
      </c>
      <c r="C59" s="4" t="s">
        <v>338</v>
      </c>
      <c r="D59" s="5" t="s">
        <v>339</v>
      </c>
      <c r="E59" s="5" t="s">
        <v>340</v>
      </c>
    </row>
  </sheetData>
  <sortState xmlns:xlrd2="http://schemas.microsoft.com/office/spreadsheetml/2017/richdata2" ref="A2:F59">
    <sortCondition ref="A2:A59"/>
    <sortCondition ref="B2:B59"/>
    <sortCondition ref="C2:C59"/>
    <sortCondition ref="D2:D59"/>
    <sortCondition ref="E2:E59"/>
  </sortState>
  <mergeCells count="19">
    <mergeCell ref="C37:C38"/>
    <mergeCell ref="C42:C47"/>
    <mergeCell ref="C49:C53"/>
    <mergeCell ref="C55:C56"/>
    <mergeCell ref="C28:C29"/>
    <mergeCell ref="C30:C35"/>
    <mergeCell ref="A2:A58"/>
    <mergeCell ref="B2:B12"/>
    <mergeCell ref="B13:B14"/>
    <mergeCell ref="B18:B36"/>
    <mergeCell ref="B37:B38"/>
    <mergeCell ref="B41:B47"/>
    <mergeCell ref="B48:B53"/>
    <mergeCell ref="B55:B58"/>
    <mergeCell ref="C2:C4"/>
    <mergeCell ref="C5:C7"/>
    <mergeCell ref="C8:C11"/>
    <mergeCell ref="C18:C20"/>
    <mergeCell ref="C21:C2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selection activeCell="C2" sqref="C2"/>
    </sheetView>
  </sheetViews>
  <sheetFormatPr baseColWidth="10" defaultColWidth="11.5" defaultRowHeight="15" x14ac:dyDescent="0.2"/>
  <cols>
    <col min="1" max="1" width="23.33203125" bestFit="1" customWidth="1"/>
  </cols>
  <sheetData>
    <row r="1" spans="1:8" x14ac:dyDescent="0.2">
      <c r="A1" t="s">
        <v>5</v>
      </c>
      <c r="B1" t="s">
        <v>341</v>
      </c>
      <c r="C1" t="s">
        <v>342</v>
      </c>
      <c r="D1" t="s">
        <v>343</v>
      </c>
      <c r="E1" t="s">
        <v>344</v>
      </c>
      <c r="F1" t="s">
        <v>10</v>
      </c>
      <c r="G1" t="s">
        <v>345</v>
      </c>
      <c r="H1" t="s">
        <v>346</v>
      </c>
    </row>
    <row r="2" spans="1:8" x14ac:dyDescent="0.2">
      <c r="A2" t="s">
        <v>115</v>
      </c>
      <c r="B2">
        <v>1.2010700000000001</v>
      </c>
      <c r="C2">
        <v>8</v>
      </c>
      <c r="D2">
        <f>C2/(SQRT(H2))</f>
        <v>0.83862786937753464</v>
      </c>
      <c r="E2">
        <v>0.57759249999999995</v>
      </c>
      <c r="F2">
        <v>2.2999999999999998</v>
      </c>
      <c r="G2">
        <v>2.9</v>
      </c>
      <c r="H2">
        <v>91</v>
      </c>
    </row>
    <row r="3" spans="1:8" x14ac:dyDescent="0.2">
      <c r="A3" t="s">
        <v>116</v>
      </c>
      <c r="B3">
        <v>1.8154859999999999</v>
      </c>
      <c r="C3">
        <v>16</v>
      </c>
      <c r="D3">
        <f t="shared" ref="D3:D8" si="0">C3/(SQRT(H3))</f>
        <v>0.99805257848288853</v>
      </c>
      <c r="E3">
        <v>0.65479810000000005</v>
      </c>
      <c r="F3">
        <v>11.6</v>
      </c>
      <c r="G3">
        <v>15.2</v>
      </c>
      <c r="H3">
        <v>257</v>
      </c>
    </row>
    <row r="4" spans="1:8" x14ac:dyDescent="0.2">
      <c r="A4" t="s">
        <v>132</v>
      </c>
      <c r="B4">
        <v>1.9203049999999999</v>
      </c>
      <c r="C4">
        <v>26</v>
      </c>
      <c r="D4">
        <f t="shared" si="0"/>
        <v>1.1390806812796412</v>
      </c>
      <c r="E4">
        <v>0.58939470000000005</v>
      </c>
      <c r="F4">
        <v>7.6</v>
      </c>
      <c r="G4">
        <v>9.1999999999999993</v>
      </c>
      <c r="H4">
        <v>521</v>
      </c>
    </row>
    <row r="5" spans="1:8" x14ac:dyDescent="0.2">
      <c r="A5" t="s">
        <v>181</v>
      </c>
      <c r="B5">
        <v>2.0779290000000001</v>
      </c>
      <c r="C5">
        <v>26</v>
      </c>
      <c r="D5">
        <f t="shared" si="0"/>
        <v>0.73480344462748792</v>
      </c>
      <c r="E5">
        <v>0.6377739</v>
      </c>
      <c r="F5">
        <v>5</v>
      </c>
      <c r="G5">
        <v>6.7</v>
      </c>
      <c r="H5">
        <v>1252</v>
      </c>
    </row>
    <row r="6" spans="1:8" x14ac:dyDescent="0.2">
      <c r="A6" t="s">
        <v>151</v>
      </c>
      <c r="B6">
        <v>2.1167729999999998</v>
      </c>
      <c r="C6">
        <v>32</v>
      </c>
      <c r="D6">
        <f t="shared" si="0"/>
        <v>1.5861811107091508</v>
      </c>
      <c r="E6">
        <v>0.61077159999999997</v>
      </c>
      <c r="F6">
        <v>22.05</v>
      </c>
      <c r="G6">
        <v>32</v>
      </c>
      <c r="H6">
        <v>407</v>
      </c>
    </row>
    <row r="7" spans="1:8" x14ac:dyDescent="0.2">
      <c r="A7" t="s">
        <v>347</v>
      </c>
      <c r="B7">
        <v>2.4003589999999999</v>
      </c>
      <c r="C7">
        <v>20</v>
      </c>
      <c r="D7">
        <f t="shared" si="0"/>
        <v>1.9334729780913271</v>
      </c>
      <c r="E7">
        <v>0.80125959999999996</v>
      </c>
      <c r="F7">
        <v>11.5</v>
      </c>
      <c r="G7">
        <v>17.7</v>
      </c>
      <c r="H7">
        <v>107</v>
      </c>
    </row>
    <row r="8" spans="1:8" x14ac:dyDescent="0.2">
      <c r="A8" t="s">
        <v>348</v>
      </c>
      <c r="B8">
        <v>2.4336329999999999</v>
      </c>
      <c r="C8">
        <v>33</v>
      </c>
      <c r="D8">
        <f t="shared" si="0"/>
        <v>1.1372551027127031</v>
      </c>
      <c r="E8">
        <v>0.69601809999999997</v>
      </c>
      <c r="F8">
        <v>15.6</v>
      </c>
      <c r="G8">
        <v>22</v>
      </c>
      <c r="H8">
        <v>842</v>
      </c>
    </row>
  </sheetData>
  <sortState xmlns:xlrd2="http://schemas.microsoft.com/office/spreadsheetml/2017/richdata2" ref="A2:G8">
    <sortCondition ref="B2:B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73"/>
  <sheetViews>
    <sheetView topLeftCell="A46" workbookViewId="0">
      <selection activeCell="L2" sqref="L2"/>
    </sheetView>
  </sheetViews>
  <sheetFormatPr baseColWidth="10" defaultColWidth="11.5" defaultRowHeight="15" x14ac:dyDescent="0.2"/>
  <cols>
    <col min="1" max="1" width="24.1640625" bestFit="1" customWidth="1"/>
    <col min="11" max="11" width="23.33203125" bestFit="1" customWidth="1"/>
    <col min="13" max="13" width="19.5" bestFit="1" customWidth="1"/>
    <col min="14" max="14" width="23.33203125" bestFit="1" customWidth="1"/>
    <col min="15" max="15" width="8.5" customWidth="1"/>
    <col min="16" max="16" width="17.33203125" customWidth="1"/>
  </cols>
  <sheetData>
    <row r="1" spans="1:17" x14ac:dyDescent="0.2">
      <c r="A1" t="s">
        <v>1</v>
      </c>
      <c r="B1" t="s">
        <v>348</v>
      </c>
      <c r="C1" t="s">
        <v>349</v>
      </c>
      <c r="D1" t="s">
        <v>115</v>
      </c>
      <c r="E1" t="s">
        <v>132</v>
      </c>
      <c r="F1" t="s">
        <v>347</v>
      </c>
      <c r="G1" t="s">
        <v>151</v>
      </c>
      <c r="H1" t="s">
        <v>181</v>
      </c>
      <c r="L1" t="s">
        <v>348</v>
      </c>
      <c r="M1" t="s">
        <v>349</v>
      </c>
      <c r="N1" t="s">
        <v>115</v>
      </c>
      <c r="O1" t="s">
        <v>132</v>
      </c>
      <c r="P1" t="s">
        <v>347</v>
      </c>
      <c r="Q1" t="s">
        <v>151</v>
      </c>
    </row>
    <row r="2" spans="1:17" x14ac:dyDescent="0.2">
      <c r="A2" t="s">
        <v>13</v>
      </c>
      <c r="B2">
        <v>1</v>
      </c>
      <c r="C2" s="2"/>
      <c r="D2">
        <v>5</v>
      </c>
      <c r="E2" s="1"/>
      <c r="H2">
        <v>89</v>
      </c>
      <c r="K2" t="s">
        <v>349</v>
      </c>
      <c r="L2">
        <v>0.60216510000000001</v>
      </c>
    </row>
    <row r="3" spans="1:17" x14ac:dyDescent="0.2">
      <c r="A3" t="s">
        <v>18</v>
      </c>
      <c r="B3">
        <v>5</v>
      </c>
      <c r="C3">
        <v>1</v>
      </c>
      <c r="D3">
        <v>3</v>
      </c>
      <c r="E3">
        <v>9</v>
      </c>
      <c r="G3">
        <v>5</v>
      </c>
      <c r="K3" t="s">
        <v>115</v>
      </c>
      <c r="L3">
        <v>0.3777778</v>
      </c>
      <c r="M3">
        <v>0.61538459999999995</v>
      </c>
    </row>
    <row r="4" spans="1:17" x14ac:dyDescent="0.2">
      <c r="A4" t="s">
        <v>22</v>
      </c>
      <c r="B4">
        <v>2</v>
      </c>
      <c r="E4">
        <v>3</v>
      </c>
      <c r="G4">
        <v>3</v>
      </c>
      <c r="H4">
        <v>18</v>
      </c>
      <c r="K4" t="s">
        <v>132</v>
      </c>
      <c r="L4">
        <v>0.6708075</v>
      </c>
      <c r="M4">
        <v>0.3684211</v>
      </c>
      <c r="N4">
        <v>0.44055939999999999</v>
      </c>
    </row>
    <row r="5" spans="1:17" x14ac:dyDescent="0.2">
      <c r="A5" t="s">
        <v>117</v>
      </c>
      <c r="C5">
        <v>8</v>
      </c>
      <c r="F5">
        <v>1</v>
      </c>
      <c r="G5">
        <v>3</v>
      </c>
      <c r="H5">
        <v>17</v>
      </c>
      <c r="K5" t="s">
        <v>347</v>
      </c>
      <c r="L5">
        <v>0.77662339999999996</v>
      </c>
      <c r="M5">
        <v>0.5412844</v>
      </c>
      <c r="N5">
        <v>0.5625</v>
      </c>
      <c r="O5">
        <v>0.67873300000000003</v>
      </c>
    </row>
    <row r="6" spans="1:17" x14ac:dyDescent="0.2">
      <c r="A6" t="s">
        <v>183</v>
      </c>
      <c r="H6">
        <v>1</v>
      </c>
      <c r="K6" t="s">
        <v>151</v>
      </c>
      <c r="L6">
        <v>0.50962770000000002</v>
      </c>
      <c r="M6">
        <v>0.67567569999999999</v>
      </c>
      <c r="N6">
        <v>0.71428570000000002</v>
      </c>
      <c r="O6">
        <v>0.67576239999999999</v>
      </c>
      <c r="P6">
        <v>0.31612899999999999</v>
      </c>
    </row>
    <row r="7" spans="1:17" x14ac:dyDescent="0.2">
      <c r="A7" t="s">
        <v>186</v>
      </c>
      <c r="H7">
        <v>1</v>
      </c>
      <c r="K7" t="s">
        <v>181</v>
      </c>
      <c r="L7">
        <v>0.66420659999999998</v>
      </c>
      <c r="M7">
        <v>0.9159292</v>
      </c>
      <c r="N7">
        <v>0.88359790000000005</v>
      </c>
      <c r="O7">
        <v>0.4656189</v>
      </c>
      <c r="P7">
        <v>0.87259260000000005</v>
      </c>
      <c r="Q7">
        <v>0.76086960000000003</v>
      </c>
    </row>
    <row r="8" spans="1:17" x14ac:dyDescent="0.2">
      <c r="A8" t="s">
        <v>25</v>
      </c>
      <c r="B8">
        <v>1</v>
      </c>
      <c r="C8">
        <v>1</v>
      </c>
      <c r="H8">
        <v>382</v>
      </c>
    </row>
    <row r="9" spans="1:17" x14ac:dyDescent="0.2">
      <c r="A9" t="s">
        <v>189</v>
      </c>
      <c r="H9">
        <v>1</v>
      </c>
    </row>
    <row r="10" spans="1:17" x14ac:dyDescent="0.2">
      <c r="A10" t="s">
        <v>154</v>
      </c>
      <c r="G10">
        <v>2</v>
      </c>
    </row>
    <row r="11" spans="1:17" x14ac:dyDescent="0.2">
      <c r="A11" t="s">
        <v>28</v>
      </c>
      <c r="B11">
        <v>4</v>
      </c>
      <c r="E11">
        <v>1</v>
      </c>
      <c r="G11">
        <v>1</v>
      </c>
      <c r="H11">
        <v>1</v>
      </c>
    </row>
    <row r="12" spans="1:17" x14ac:dyDescent="0.2">
      <c r="A12" t="s">
        <v>31</v>
      </c>
      <c r="B12">
        <v>1</v>
      </c>
      <c r="C12">
        <v>2</v>
      </c>
      <c r="D12" s="1"/>
      <c r="E12">
        <v>2</v>
      </c>
      <c r="F12">
        <v>1</v>
      </c>
      <c r="G12">
        <v>1</v>
      </c>
    </row>
    <row r="13" spans="1:17" x14ac:dyDescent="0.2">
      <c r="A13" t="s">
        <v>34</v>
      </c>
      <c r="B13">
        <v>17</v>
      </c>
      <c r="C13">
        <v>4</v>
      </c>
      <c r="D13" s="1"/>
      <c r="E13">
        <v>11</v>
      </c>
      <c r="F13">
        <v>5</v>
      </c>
      <c r="G13">
        <v>10</v>
      </c>
    </row>
    <row r="14" spans="1:17" x14ac:dyDescent="0.2">
      <c r="A14" t="s">
        <v>157</v>
      </c>
      <c r="F14">
        <v>2</v>
      </c>
      <c r="H14">
        <v>179</v>
      </c>
    </row>
    <row r="15" spans="1:17" x14ac:dyDescent="0.2">
      <c r="A15" t="s">
        <v>37</v>
      </c>
      <c r="B15">
        <v>11</v>
      </c>
      <c r="E15">
        <v>2</v>
      </c>
    </row>
    <row r="16" spans="1:17" x14ac:dyDescent="0.2">
      <c r="A16" t="s">
        <v>160</v>
      </c>
      <c r="F16">
        <v>2</v>
      </c>
      <c r="H16">
        <v>5</v>
      </c>
    </row>
    <row r="17" spans="1:8" x14ac:dyDescent="0.2">
      <c r="A17" t="s">
        <v>120</v>
      </c>
      <c r="D17">
        <v>1</v>
      </c>
      <c r="G17">
        <v>4</v>
      </c>
    </row>
    <row r="18" spans="1:8" x14ac:dyDescent="0.2">
      <c r="A18" t="s">
        <v>40</v>
      </c>
      <c r="B18">
        <v>237</v>
      </c>
      <c r="C18">
        <v>12</v>
      </c>
      <c r="E18">
        <v>6</v>
      </c>
      <c r="G18">
        <v>122</v>
      </c>
    </row>
    <row r="19" spans="1:8" x14ac:dyDescent="0.2">
      <c r="A19" t="s">
        <v>133</v>
      </c>
      <c r="E19">
        <v>236</v>
      </c>
      <c r="F19">
        <v>24</v>
      </c>
      <c r="G19">
        <v>26</v>
      </c>
      <c r="H19">
        <v>93</v>
      </c>
    </row>
    <row r="20" spans="1:8" x14ac:dyDescent="0.2">
      <c r="A20" t="s">
        <v>43</v>
      </c>
      <c r="B20">
        <v>142</v>
      </c>
      <c r="C20">
        <v>100</v>
      </c>
    </row>
    <row r="21" spans="1:8" x14ac:dyDescent="0.2">
      <c r="A21" t="s">
        <v>46</v>
      </c>
      <c r="B21">
        <v>1</v>
      </c>
      <c r="G21">
        <v>2</v>
      </c>
    </row>
    <row r="22" spans="1:8" x14ac:dyDescent="0.2">
      <c r="A22" t="s">
        <v>192</v>
      </c>
      <c r="H22">
        <v>1</v>
      </c>
    </row>
    <row r="23" spans="1:8" x14ac:dyDescent="0.2">
      <c r="A23" t="s">
        <v>49</v>
      </c>
      <c r="B23">
        <v>2</v>
      </c>
      <c r="E23">
        <v>1</v>
      </c>
      <c r="G23">
        <v>2</v>
      </c>
    </row>
    <row r="24" spans="1:8" x14ac:dyDescent="0.2">
      <c r="A24" t="s">
        <v>123</v>
      </c>
      <c r="C24">
        <v>1</v>
      </c>
    </row>
    <row r="25" spans="1:8" x14ac:dyDescent="0.2">
      <c r="A25" t="s">
        <v>163</v>
      </c>
      <c r="G25">
        <v>2</v>
      </c>
    </row>
    <row r="26" spans="1:8" x14ac:dyDescent="0.2">
      <c r="A26" t="s">
        <v>52</v>
      </c>
      <c r="B26">
        <v>20</v>
      </c>
      <c r="E26">
        <v>4</v>
      </c>
      <c r="F26">
        <v>2</v>
      </c>
      <c r="G26">
        <v>10</v>
      </c>
    </row>
    <row r="27" spans="1:8" x14ac:dyDescent="0.2">
      <c r="A27" t="s">
        <v>166</v>
      </c>
      <c r="G27">
        <v>1</v>
      </c>
    </row>
    <row r="28" spans="1:8" x14ac:dyDescent="0.2">
      <c r="A28" t="s">
        <v>55</v>
      </c>
      <c r="B28">
        <v>117</v>
      </c>
      <c r="F28">
        <v>3</v>
      </c>
      <c r="G28">
        <v>1</v>
      </c>
      <c r="H28">
        <v>264</v>
      </c>
    </row>
    <row r="29" spans="1:8" x14ac:dyDescent="0.2">
      <c r="A29" t="s">
        <v>58</v>
      </c>
      <c r="B29">
        <v>3</v>
      </c>
      <c r="E29">
        <v>1</v>
      </c>
      <c r="F29">
        <v>1</v>
      </c>
    </row>
    <row r="30" spans="1:8" x14ac:dyDescent="0.2">
      <c r="A30" t="s">
        <v>136</v>
      </c>
      <c r="E30">
        <v>5</v>
      </c>
    </row>
    <row r="31" spans="1:8" x14ac:dyDescent="0.2">
      <c r="A31" t="s">
        <v>61</v>
      </c>
      <c r="B31">
        <v>3</v>
      </c>
      <c r="C31">
        <v>50</v>
      </c>
      <c r="D31" s="1"/>
      <c r="E31">
        <v>25</v>
      </c>
      <c r="F31">
        <v>7</v>
      </c>
    </row>
    <row r="32" spans="1:8" x14ac:dyDescent="0.2">
      <c r="A32" t="s">
        <v>139</v>
      </c>
      <c r="E32">
        <v>1</v>
      </c>
      <c r="F32">
        <v>1</v>
      </c>
      <c r="G32">
        <v>3</v>
      </c>
    </row>
    <row r="33" spans="1:8" x14ac:dyDescent="0.2">
      <c r="A33" t="s">
        <v>64</v>
      </c>
      <c r="B33">
        <v>1</v>
      </c>
      <c r="E33">
        <v>3</v>
      </c>
      <c r="F33">
        <v>1</v>
      </c>
      <c r="G33">
        <v>6</v>
      </c>
    </row>
    <row r="34" spans="1:8" x14ac:dyDescent="0.2">
      <c r="A34" t="s">
        <v>67</v>
      </c>
      <c r="B34">
        <v>1</v>
      </c>
    </row>
    <row r="35" spans="1:8" x14ac:dyDescent="0.2">
      <c r="A35" t="s">
        <v>70</v>
      </c>
      <c r="B35">
        <v>30</v>
      </c>
      <c r="C35">
        <v>1</v>
      </c>
      <c r="D35" s="1"/>
      <c r="E35">
        <v>9</v>
      </c>
      <c r="G35">
        <v>15</v>
      </c>
      <c r="H35">
        <v>4</v>
      </c>
    </row>
    <row r="36" spans="1:8" x14ac:dyDescent="0.2">
      <c r="A36" t="s">
        <v>73</v>
      </c>
      <c r="B36">
        <v>3</v>
      </c>
      <c r="F36">
        <v>1</v>
      </c>
    </row>
    <row r="37" spans="1:8" x14ac:dyDescent="0.2">
      <c r="A37" t="s">
        <v>76</v>
      </c>
      <c r="B37">
        <v>30</v>
      </c>
    </row>
    <row r="38" spans="1:8" x14ac:dyDescent="0.2">
      <c r="A38" t="s">
        <v>79</v>
      </c>
      <c r="B38">
        <v>1</v>
      </c>
    </row>
    <row r="39" spans="1:8" x14ac:dyDescent="0.2">
      <c r="A39" t="s">
        <v>82</v>
      </c>
      <c r="B39">
        <v>1</v>
      </c>
    </row>
    <row r="40" spans="1:8" x14ac:dyDescent="0.2">
      <c r="A40" t="s">
        <v>195</v>
      </c>
      <c r="H40">
        <v>2</v>
      </c>
    </row>
    <row r="41" spans="1:8" x14ac:dyDescent="0.2">
      <c r="A41" t="s">
        <v>85</v>
      </c>
      <c r="B41">
        <v>2</v>
      </c>
      <c r="E41">
        <v>1</v>
      </c>
      <c r="G41">
        <v>8</v>
      </c>
      <c r="H41">
        <v>2</v>
      </c>
    </row>
    <row r="42" spans="1:8" x14ac:dyDescent="0.2">
      <c r="A42" t="s">
        <v>88</v>
      </c>
      <c r="B42">
        <v>32</v>
      </c>
      <c r="C42" s="3"/>
      <c r="D42">
        <v>1</v>
      </c>
      <c r="F42">
        <v>3</v>
      </c>
    </row>
    <row r="43" spans="1:8" x14ac:dyDescent="0.2">
      <c r="A43" t="s">
        <v>91</v>
      </c>
      <c r="B43">
        <v>4</v>
      </c>
      <c r="C43" s="3"/>
      <c r="H43">
        <v>1</v>
      </c>
    </row>
    <row r="44" spans="1:8" x14ac:dyDescent="0.2">
      <c r="A44" t="s">
        <v>169</v>
      </c>
      <c r="G44">
        <v>1</v>
      </c>
      <c r="H44">
        <v>3</v>
      </c>
    </row>
    <row r="45" spans="1:8" x14ac:dyDescent="0.2">
      <c r="A45" t="s">
        <v>142</v>
      </c>
      <c r="E45">
        <v>1</v>
      </c>
      <c r="G45">
        <v>1</v>
      </c>
    </row>
    <row r="46" spans="1:8" x14ac:dyDescent="0.2">
      <c r="A46" t="s">
        <v>172</v>
      </c>
      <c r="G46">
        <v>1</v>
      </c>
    </row>
    <row r="47" spans="1:8" x14ac:dyDescent="0.2">
      <c r="A47" t="s">
        <v>175</v>
      </c>
      <c r="G47">
        <v>1</v>
      </c>
      <c r="H47">
        <v>1</v>
      </c>
    </row>
    <row r="48" spans="1:8" x14ac:dyDescent="0.2">
      <c r="A48" t="s">
        <v>178</v>
      </c>
      <c r="G48">
        <v>1</v>
      </c>
      <c r="H48">
        <v>4</v>
      </c>
    </row>
    <row r="49" spans="1:59" x14ac:dyDescent="0.2">
      <c r="A49" t="s">
        <v>94</v>
      </c>
      <c r="B49">
        <v>5</v>
      </c>
      <c r="C49" s="3"/>
      <c r="G49">
        <v>2</v>
      </c>
      <c r="H49">
        <v>4</v>
      </c>
    </row>
    <row r="50" spans="1:59" x14ac:dyDescent="0.2">
      <c r="A50" t="s">
        <v>97</v>
      </c>
      <c r="B50">
        <v>54</v>
      </c>
      <c r="C50">
        <v>14</v>
      </c>
      <c r="D50">
        <v>60</v>
      </c>
      <c r="E50">
        <v>27</v>
      </c>
      <c r="F50">
        <v>10</v>
      </c>
      <c r="G50">
        <v>7</v>
      </c>
      <c r="H50">
        <v>4</v>
      </c>
    </row>
    <row r="51" spans="1:59" x14ac:dyDescent="0.2">
      <c r="A51" t="s">
        <v>145</v>
      </c>
      <c r="E51">
        <v>1</v>
      </c>
    </row>
    <row r="52" spans="1:59" x14ac:dyDescent="0.2">
      <c r="A52" t="s">
        <v>100</v>
      </c>
      <c r="B52">
        <v>23</v>
      </c>
      <c r="D52">
        <v>9</v>
      </c>
      <c r="E52">
        <v>32</v>
      </c>
      <c r="F52">
        <v>10</v>
      </c>
      <c r="G52">
        <v>2</v>
      </c>
    </row>
    <row r="53" spans="1:59" x14ac:dyDescent="0.2">
      <c r="A53" t="s">
        <v>126</v>
      </c>
      <c r="C53">
        <v>2</v>
      </c>
    </row>
    <row r="54" spans="1:59" x14ac:dyDescent="0.2">
      <c r="A54" t="s">
        <v>103</v>
      </c>
      <c r="B54">
        <v>20</v>
      </c>
      <c r="C54">
        <v>5</v>
      </c>
      <c r="E54">
        <v>4</v>
      </c>
      <c r="G54">
        <v>2</v>
      </c>
      <c r="H54">
        <v>16</v>
      </c>
    </row>
    <row r="55" spans="1:59" x14ac:dyDescent="0.2">
      <c r="A55" t="s">
        <v>129</v>
      </c>
      <c r="C55">
        <v>1</v>
      </c>
      <c r="D55" s="1"/>
    </row>
    <row r="56" spans="1:59" x14ac:dyDescent="0.2">
      <c r="A56" t="s">
        <v>148</v>
      </c>
      <c r="E56">
        <v>25</v>
      </c>
      <c r="F56">
        <v>6</v>
      </c>
      <c r="G56">
        <v>15</v>
      </c>
      <c r="H56">
        <v>35</v>
      </c>
    </row>
    <row r="57" spans="1:59" x14ac:dyDescent="0.2">
      <c r="A57" t="s">
        <v>106</v>
      </c>
      <c r="B57">
        <v>34</v>
      </c>
      <c r="C57">
        <v>5</v>
      </c>
      <c r="D57" s="1"/>
      <c r="E57">
        <v>3</v>
      </c>
      <c r="F57">
        <v>2</v>
      </c>
      <c r="G57">
        <v>5</v>
      </c>
    </row>
    <row r="58" spans="1:59" x14ac:dyDescent="0.2">
      <c r="A58" t="s">
        <v>109</v>
      </c>
      <c r="B58">
        <v>30</v>
      </c>
      <c r="D58">
        <v>2</v>
      </c>
      <c r="E58">
        <v>1</v>
      </c>
      <c r="F58">
        <v>1</v>
      </c>
      <c r="H58">
        <v>29</v>
      </c>
    </row>
    <row r="59" spans="1:59" x14ac:dyDescent="0.2">
      <c r="A59" t="s">
        <v>112</v>
      </c>
      <c r="B59">
        <v>4</v>
      </c>
      <c r="C59">
        <v>50</v>
      </c>
      <c r="D59">
        <v>10</v>
      </c>
      <c r="E59">
        <v>107</v>
      </c>
      <c r="F59">
        <v>24</v>
      </c>
      <c r="G59">
        <v>142</v>
      </c>
      <c r="H59">
        <v>95</v>
      </c>
    </row>
    <row r="60" spans="1:59" x14ac:dyDescent="0.2">
      <c r="B60" s="1"/>
      <c r="C60" s="1"/>
    </row>
    <row r="61" spans="1:59" x14ac:dyDescent="0.2">
      <c r="B61" s="1"/>
      <c r="C61" s="1"/>
    </row>
    <row r="62" spans="1:59" x14ac:dyDescent="0.2">
      <c r="B62" s="1"/>
      <c r="C62" s="1"/>
    </row>
    <row r="64" spans="1:59" x14ac:dyDescent="0.2">
      <c r="A64" t="s">
        <v>5</v>
      </c>
      <c r="B64" t="s">
        <v>13</v>
      </c>
      <c r="C64" t="s">
        <v>18</v>
      </c>
      <c r="D64" t="s">
        <v>22</v>
      </c>
      <c r="E64" t="s">
        <v>117</v>
      </c>
      <c r="F64" t="s">
        <v>183</v>
      </c>
      <c r="G64" t="s">
        <v>186</v>
      </c>
      <c r="H64" t="s">
        <v>25</v>
      </c>
      <c r="I64" t="s">
        <v>189</v>
      </c>
      <c r="J64" t="s">
        <v>154</v>
      </c>
      <c r="K64" t="s">
        <v>28</v>
      </c>
      <c r="L64" t="s">
        <v>31</v>
      </c>
      <c r="M64" t="s">
        <v>34</v>
      </c>
      <c r="N64" t="s">
        <v>157</v>
      </c>
      <c r="O64" t="s">
        <v>37</v>
      </c>
      <c r="P64" t="s">
        <v>160</v>
      </c>
      <c r="Q64" t="s">
        <v>120</v>
      </c>
      <c r="R64" t="s">
        <v>40</v>
      </c>
      <c r="S64" t="s">
        <v>133</v>
      </c>
      <c r="T64" t="s">
        <v>43</v>
      </c>
      <c r="U64" t="s">
        <v>46</v>
      </c>
      <c r="V64" t="s">
        <v>192</v>
      </c>
      <c r="W64" t="s">
        <v>49</v>
      </c>
      <c r="X64" t="s">
        <v>123</v>
      </c>
      <c r="Y64" t="s">
        <v>163</v>
      </c>
      <c r="Z64" t="s">
        <v>52</v>
      </c>
      <c r="AA64" t="s">
        <v>166</v>
      </c>
      <c r="AB64" t="s">
        <v>55</v>
      </c>
      <c r="AC64" t="s">
        <v>58</v>
      </c>
      <c r="AD64" t="s">
        <v>136</v>
      </c>
      <c r="AE64" t="s">
        <v>61</v>
      </c>
      <c r="AF64" t="s">
        <v>139</v>
      </c>
      <c r="AG64" t="s">
        <v>64</v>
      </c>
      <c r="AH64" t="s">
        <v>67</v>
      </c>
      <c r="AI64" t="s">
        <v>70</v>
      </c>
      <c r="AJ64" t="s">
        <v>73</v>
      </c>
      <c r="AK64" t="s">
        <v>76</v>
      </c>
      <c r="AL64" t="s">
        <v>79</v>
      </c>
      <c r="AM64" t="s">
        <v>82</v>
      </c>
      <c r="AN64" t="s">
        <v>195</v>
      </c>
      <c r="AO64" t="s">
        <v>85</v>
      </c>
      <c r="AP64" t="s">
        <v>88</v>
      </c>
      <c r="AQ64" t="s">
        <v>91</v>
      </c>
      <c r="AR64" t="s">
        <v>169</v>
      </c>
      <c r="AS64" t="s">
        <v>142</v>
      </c>
      <c r="AT64" t="s">
        <v>172</v>
      </c>
      <c r="AU64" t="s">
        <v>175</v>
      </c>
      <c r="AV64" t="s">
        <v>178</v>
      </c>
      <c r="AW64" t="s">
        <v>94</v>
      </c>
      <c r="AX64" t="s">
        <v>97</v>
      </c>
      <c r="AY64" t="s">
        <v>145</v>
      </c>
      <c r="AZ64" t="s">
        <v>100</v>
      </c>
      <c r="BA64" t="s">
        <v>126</v>
      </c>
      <c r="BB64" t="s">
        <v>103</v>
      </c>
      <c r="BC64" t="s">
        <v>129</v>
      </c>
      <c r="BD64" t="s">
        <v>148</v>
      </c>
      <c r="BE64" t="s">
        <v>106</v>
      </c>
      <c r="BF64" t="s">
        <v>109</v>
      </c>
      <c r="BG64" t="s">
        <v>112</v>
      </c>
    </row>
    <row r="65" spans="1:59" x14ac:dyDescent="0.2">
      <c r="A65" t="s">
        <v>348</v>
      </c>
      <c r="B65">
        <v>1</v>
      </c>
      <c r="C65">
        <v>5</v>
      </c>
      <c r="D65">
        <v>2</v>
      </c>
      <c r="H65">
        <v>1</v>
      </c>
      <c r="K65">
        <v>4</v>
      </c>
      <c r="L65">
        <v>1</v>
      </c>
      <c r="M65">
        <v>17</v>
      </c>
      <c r="O65">
        <v>11</v>
      </c>
      <c r="R65">
        <v>237</v>
      </c>
      <c r="T65">
        <v>142</v>
      </c>
      <c r="U65">
        <v>1</v>
      </c>
      <c r="W65">
        <v>2</v>
      </c>
      <c r="Z65">
        <v>20</v>
      </c>
      <c r="AB65">
        <v>117</v>
      </c>
      <c r="AC65">
        <v>3</v>
      </c>
      <c r="AE65">
        <v>3</v>
      </c>
      <c r="AG65">
        <v>1</v>
      </c>
      <c r="AH65">
        <v>1</v>
      </c>
      <c r="AI65">
        <v>30</v>
      </c>
      <c r="AJ65">
        <v>3</v>
      </c>
      <c r="AK65">
        <v>30</v>
      </c>
      <c r="AL65">
        <v>1</v>
      </c>
      <c r="AM65">
        <v>1</v>
      </c>
      <c r="AO65">
        <v>2</v>
      </c>
      <c r="AP65">
        <v>32</v>
      </c>
      <c r="AQ65">
        <v>4</v>
      </c>
      <c r="AW65">
        <v>5</v>
      </c>
      <c r="AX65">
        <v>54</v>
      </c>
      <c r="AZ65">
        <v>23</v>
      </c>
      <c r="BB65">
        <v>20</v>
      </c>
      <c r="BE65">
        <v>34</v>
      </c>
      <c r="BF65">
        <v>30</v>
      </c>
      <c r="BG65">
        <v>4</v>
      </c>
    </row>
    <row r="66" spans="1:59" x14ac:dyDescent="0.2">
      <c r="A66" t="s">
        <v>349</v>
      </c>
      <c r="B66" s="2"/>
      <c r="C66">
        <v>1</v>
      </c>
      <c r="E66">
        <v>8</v>
      </c>
      <c r="H66">
        <v>1</v>
      </c>
      <c r="L66">
        <v>2</v>
      </c>
      <c r="M66">
        <v>4</v>
      </c>
      <c r="R66">
        <v>12</v>
      </c>
      <c r="T66">
        <v>100</v>
      </c>
      <c r="X66">
        <v>1</v>
      </c>
      <c r="AE66">
        <v>50</v>
      </c>
      <c r="AI66">
        <v>1</v>
      </c>
      <c r="AP66" s="3"/>
      <c r="AQ66" s="3"/>
      <c r="AW66" s="3"/>
      <c r="AX66">
        <v>14</v>
      </c>
      <c r="BA66">
        <v>2</v>
      </c>
      <c r="BB66">
        <v>5</v>
      </c>
      <c r="BC66">
        <v>1</v>
      </c>
      <c r="BE66">
        <v>5</v>
      </c>
      <c r="BG66">
        <v>50</v>
      </c>
    </row>
    <row r="67" spans="1:59" x14ac:dyDescent="0.2">
      <c r="A67" t="s">
        <v>115</v>
      </c>
      <c r="B67">
        <v>5</v>
      </c>
      <c r="C67">
        <v>3</v>
      </c>
      <c r="L67" s="1"/>
      <c r="M67" s="1"/>
      <c r="Q67">
        <v>1</v>
      </c>
      <c r="AE67" s="1"/>
      <c r="AI67" s="1"/>
      <c r="AP67">
        <v>1</v>
      </c>
      <c r="AX67">
        <v>60</v>
      </c>
      <c r="AZ67">
        <v>9</v>
      </c>
      <c r="BC67" s="1"/>
      <c r="BE67" s="1"/>
      <c r="BF67">
        <v>2</v>
      </c>
      <c r="BG67">
        <v>10</v>
      </c>
    </row>
    <row r="68" spans="1:59" x14ac:dyDescent="0.2">
      <c r="A68" t="s">
        <v>132</v>
      </c>
      <c r="B68" s="1"/>
      <c r="C68">
        <v>9</v>
      </c>
      <c r="D68">
        <v>3</v>
      </c>
      <c r="K68">
        <v>1</v>
      </c>
      <c r="L68">
        <v>2</v>
      </c>
      <c r="M68">
        <v>11</v>
      </c>
      <c r="O68">
        <v>2</v>
      </c>
      <c r="R68">
        <v>6</v>
      </c>
      <c r="S68">
        <v>236</v>
      </c>
      <c r="W68">
        <v>1</v>
      </c>
      <c r="Z68">
        <v>4</v>
      </c>
      <c r="AC68">
        <v>1</v>
      </c>
      <c r="AD68">
        <v>5</v>
      </c>
      <c r="AE68">
        <v>25</v>
      </c>
      <c r="AF68">
        <v>1</v>
      </c>
      <c r="AG68">
        <v>3</v>
      </c>
      <c r="AI68">
        <v>9</v>
      </c>
      <c r="AO68">
        <v>1</v>
      </c>
      <c r="AS68">
        <v>1</v>
      </c>
      <c r="AX68">
        <v>27</v>
      </c>
      <c r="AY68">
        <v>1</v>
      </c>
      <c r="AZ68">
        <v>32</v>
      </c>
      <c r="BB68">
        <v>4</v>
      </c>
      <c r="BD68">
        <v>25</v>
      </c>
      <c r="BE68">
        <v>3</v>
      </c>
      <c r="BF68">
        <v>1</v>
      </c>
      <c r="BG68">
        <v>107</v>
      </c>
    </row>
    <row r="69" spans="1:59" x14ac:dyDescent="0.2">
      <c r="A69" t="s">
        <v>347</v>
      </c>
      <c r="E69">
        <v>1</v>
      </c>
      <c r="L69">
        <v>1</v>
      </c>
      <c r="M69">
        <v>5</v>
      </c>
      <c r="N69">
        <v>2</v>
      </c>
      <c r="P69">
        <v>2</v>
      </c>
      <c r="S69">
        <v>24</v>
      </c>
      <c r="Z69">
        <v>2</v>
      </c>
      <c r="AB69">
        <v>3</v>
      </c>
      <c r="AC69">
        <v>1</v>
      </c>
      <c r="AE69">
        <v>7</v>
      </c>
      <c r="AF69">
        <v>1</v>
      </c>
      <c r="AG69">
        <v>1</v>
      </c>
      <c r="AJ69">
        <v>1</v>
      </c>
      <c r="AP69">
        <v>3</v>
      </c>
      <c r="AX69">
        <v>10</v>
      </c>
      <c r="AZ69">
        <v>10</v>
      </c>
      <c r="BD69">
        <v>6</v>
      </c>
      <c r="BE69">
        <v>2</v>
      </c>
      <c r="BF69">
        <v>1</v>
      </c>
      <c r="BG69">
        <v>24</v>
      </c>
    </row>
    <row r="70" spans="1:59" x14ac:dyDescent="0.2">
      <c r="A70" t="s">
        <v>151</v>
      </c>
      <c r="C70">
        <v>5</v>
      </c>
      <c r="D70">
        <v>3</v>
      </c>
      <c r="E70">
        <v>3</v>
      </c>
      <c r="J70">
        <v>2</v>
      </c>
      <c r="K70">
        <v>1</v>
      </c>
      <c r="L70">
        <v>1</v>
      </c>
      <c r="M70">
        <v>10</v>
      </c>
      <c r="Q70">
        <v>4</v>
      </c>
      <c r="R70">
        <v>122</v>
      </c>
      <c r="S70">
        <v>26</v>
      </c>
      <c r="U70">
        <v>2</v>
      </c>
      <c r="W70">
        <v>2</v>
      </c>
      <c r="Y70">
        <v>2</v>
      </c>
      <c r="Z70">
        <v>10</v>
      </c>
      <c r="AA70">
        <v>1</v>
      </c>
      <c r="AB70">
        <v>1</v>
      </c>
      <c r="AF70">
        <v>3</v>
      </c>
      <c r="AG70">
        <v>6</v>
      </c>
      <c r="AI70">
        <v>15</v>
      </c>
      <c r="AO70">
        <v>8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2</v>
      </c>
      <c r="AX70">
        <v>7</v>
      </c>
      <c r="AZ70">
        <v>2</v>
      </c>
      <c r="BB70">
        <v>2</v>
      </c>
      <c r="BD70">
        <v>15</v>
      </c>
      <c r="BE70">
        <v>5</v>
      </c>
      <c r="BG70">
        <v>142</v>
      </c>
    </row>
    <row r="71" spans="1:59" x14ac:dyDescent="0.2">
      <c r="A71" t="s">
        <v>181</v>
      </c>
      <c r="B71">
        <v>89</v>
      </c>
      <c r="D71">
        <v>18</v>
      </c>
      <c r="E71">
        <v>17</v>
      </c>
      <c r="F71">
        <v>1</v>
      </c>
      <c r="G71">
        <v>1</v>
      </c>
      <c r="H71">
        <v>382</v>
      </c>
      <c r="I71">
        <v>1</v>
      </c>
      <c r="K71">
        <v>1</v>
      </c>
      <c r="N71">
        <v>179</v>
      </c>
      <c r="P71">
        <v>5</v>
      </c>
      <c r="S71">
        <v>93</v>
      </c>
      <c r="V71">
        <v>1</v>
      </c>
      <c r="AB71">
        <v>264</v>
      </c>
      <c r="AI71">
        <v>4</v>
      </c>
      <c r="AN71">
        <v>2</v>
      </c>
      <c r="AO71">
        <v>2</v>
      </c>
      <c r="AQ71">
        <v>1</v>
      </c>
      <c r="AR71">
        <v>3</v>
      </c>
      <c r="AU71">
        <v>1</v>
      </c>
      <c r="AV71">
        <v>4</v>
      </c>
      <c r="AW71">
        <v>4</v>
      </c>
      <c r="AX71">
        <v>4</v>
      </c>
      <c r="BB71">
        <v>16</v>
      </c>
      <c r="BD71">
        <v>35</v>
      </c>
      <c r="BF71">
        <v>29</v>
      </c>
      <c r="BG71">
        <v>95</v>
      </c>
    </row>
    <row r="72" spans="1:59" x14ac:dyDescent="0.2">
      <c r="B72" s="1"/>
      <c r="C72" s="1"/>
    </row>
    <row r="73" spans="1:59" x14ac:dyDescent="0.2">
      <c r="A73" t="s">
        <v>350</v>
      </c>
      <c r="B73">
        <f t="shared" ref="B73:AG73" si="0">SUM(B65:B71)</f>
        <v>95</v>
      </c>
      <c r="C73">
        <f t="shared" si="0"/>
        <v>23</v>
      </c>
      <c r="D73">
        <f t="shared" si="0"/>
        <v>26</v>
      </c>
      <c r="E73">
        <f t="shared" si="0"/>
        <v>29</v>
      </c>
      <c r="F73">
        <f t="shared" si="0"/>
        <v>1</v>
      </c>
      <c r="G73">
        <f t="shared" si="0"/>
        <v>1</v>
      </c>
      <c r="H73">
        <f t="shared" si="0"/>
        <v>384</v>
      </c>
      <c r="I73">
        <f t="shared" si="0"/>
        <v>1</v>
      </c>
      <c r="J73">
        <f t="shared" si="0"/>
        <v>2</v>
      </c>
      <c r="K73">
        <f t="shared" si="0"/>
        <v>7</v>
      </c>
      <c r="L73">
        <f t="shared" si="0"/>
        <v>7</v>
      </c>
      <c r="M73">
        <f t="shared" si="0"/>
        <v>47</v>
      </c>
      <c r="N73">
        <f t="shared" si="0"/>
        <v>181</v>
      </c>
      <c r="O73">
        <f t="shared" si="0"/>
        <v>13</v>
      </c>
      <c r="P73">
        <f t="shared" si="0"/>
        <v>7</v>
      </c>
      <c r="Q73">
        <f t="shared" si="0"/>
        <v>5</v>
      </c>
      <c r="R73">
        <f t="shared" si="0"/>
        <v>377</v>
      </c>
      <c r="S73">
        <f t="shared" si="0"/>
        <v>379</v>
      </c>
      <c r="T73">
        <f t="shared" si="0"/>
        <v>242</v>
      </c>
      <c r="U73">
        <f t="shared" si="0"/>
        <v>3</v>
      </c>
      <c r="V73">
        <f t="shared" si="0"/>
        <v>1</v>
      </c>
      <c r="W73">
        <f t="shared" si="0"/>
        <v>5</v>
      </c>
      <c r="X73">
        <f t="shared" si="0"/>
        <v>1</v>
      </c>
      <c r="Y73">
        <f t="shared" si="0"/>
        <v>2</v>
      </c>
      <c r="Z73">
        <f t="shared" si="0"/>
        <v>36</v>
      </c>
      <c r="AA73">
        <f t="shared" si="0"/>
        <v>1</v>
      </c>
      <c r="AB73">
        <f t="shared" si="0"/>
        <v>385</v>
      </c>
      <c r="AC73">
        <f t="shared" si="0"/>
        <v>5</v>
      </c>
      <c r="AD73">
        <f t="shared" si="0"/>
        <v>5</v>
      </c>
      <c r="AE73">
        <f t="shared" si="0"/>
        <v>85</v>
      </c>
      <c r="AF73">
        <f t="shared" si="0"/>
        <v>5</v>
      </c>
      <c r="AG73">
        <f t="shared" si="0"/>
        <v>11</v>
      </c>
      <c r="AH73">
        <f t="shared" ref="AH73:BG73" si="1">SUM(AH65:AH71)</f>
        <v>1</v>
      </c>
      <c r="AI73">
        <f t="shared" si="1"/>
        <v>59</v>
      </c>
      <c r="AJ73">
        <f t="shared" si="1"/>
        <v>4</v>
      </c>
      <c r="AK73">
        <f t="shared" si="1"/>
        <v>30</v>
      </c>
      <c r="AL73">
        <f t="shared" si="1"/>
        <v>1</v>
      </c>
      <c r="AM73">
        <f t="shared" si="1"/>
        <v>1</v>
      </c>
      <c r="AN73">
        <f t="shared" si="1"/>
        <v>2</v>
      </c>
      <c r="AO73">
        <f t="shared" si="1"/>
        <v>13</v>
      </c>
      <c r="AP73">
        <f t="shared" si="1"/>
        <v>36</v>
      </c>
      <c r="AQ73">
        <f t="shared" si="1"/>
        <v>5</v>
      </c>
      <c r="AR73">
        <f t="shared" si="1"/>
        <v>4</v>
      </c>
      <c r="AS73">
        <f t="shared" si="1"/>
        <v>2</v>
      </c>
      <c r="AT73">
        <f t="shared" si="1"/>
        <v>1</v>
      </c>
      <c r="AU73">
        <f t="shared" si="1"/>
        <v>2</v>
      </c>
      <c r="AV73">
        <f t="shared" si="1"/>
        <v>5</v>
      </c>
      <c r="AW73">
        <f t="shared" si="1"/>
        <v>11</v>
      </c>
      <c r="AX73">
        <f t="shared" si="1"/>
        <v>176</v>
      </c>
      <c r="AY73">
        <f t="shared" si="1"/>
        <v>1</v>
      </c>
      <c r="AZ73">
        <f t="shared" si="1"/>
        <v>76</v>
      </c>
      <c r="BA73">
        <f t="shared" si="1"/>
        <v>2</v>
      </c>
      <c r="BB73">
        <f t="shared" si="1"/>
        <v>47</v>
      </c>
      <c r="BC73">
        <f t="shared" si="1"/>
        <v>1</v>
      </c>
      <c r="BD73">
        <f t="shared" si="1"/>
        <v>81</v>
      </c>
      <c r="BE73">
        <f t="shared" si="1"/>
        <v>49</v>
      </c>
      <c r="BF73">
        <f t="shared" si="1"/>
        <v>63</v>
      </c>
      <c r="BG73">
        <f t="shared" si="1"/>
        <v>432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79"/>
  <sheetViews>
    <sheetView workbookViewId="0">
      <selection activeCell="C2" sqref="C2"/>
    </sheetView>
  </sheetViews>
  <sheetFormatPr baseColWidth="10" defaultColWidth="11.5" defaultRowHeight="15" x14ac:dyDescent="0.2"/>
  <cols>
    <col min="1" max="1" width="24.1640625" bestFit="1" customWidth="1"/>
  </cols>
  <sheetData>
    <row r="1" spans="1:3" x14ac:dyDescent="0.2">
      <c r="A1" t="s">
        <v>1</v>
      </c>
      <c r="B1" t="s">
        <v>351</v>
      </c>
      <c r="C1" s="9" t="s">
        <v>352</v>
      </c>
    </row>
    <row r="2" spans="1:3" x14ac:dyDescent="0.2">
      <c r="A2" t="s">
        <v>13</v>
      </c>
      <c r="B2">
        <v>5</v>
      </c>
      <c r="C2" s="9">
        <f>0.0246*(B2^2.85)</f>
        <v>2.4154587179626743</v>
      </c>
    </row>
    <row r="3" spans="1:3" x14ac:dyDescent="0.2">
      <c r="A3" t="s">
        <v>13</v>
      </c>
      <c r="B3">
        <v>4</v>
      </c>
      <c r="C3" s="9">
        <f t="shared" ref="C3:C66" si="0">0.0246*(B3^2.85)</f>
        <v>1.2788101728232573</v>
      </c>
    </row>
    <row r="4" spans="1:3" x14ac:dyDescent="0.2">
      <c r="A4" t="s">
        <v>13</v>
      </c>
      <c r="B4">
        <v>6</v>
      </c>
      <c r="C4" s="9">
        <f t="shared" si="0"/>
        <v>4.0613102826166152</v>
      </c>
    </row>
    <row r="5" spans="1:3" x14ac:dyDescent="0.2">
      <c r="A5" t="s">
        <v>13</v>
      </c>
      <c r="B5">
        <v>5</v>
      </c>
      <c r="C5" s="9">
        <f t="shared" si="0"/>
        <v>2.4154587179626743</v>
      </c>
    </row>
    <row r="6" spans="1:3" x14ac:dyDescent="0.2">
      <c r="A6" t="s">
        <v>13</v>
      </c>
      <c r="B6">
        <v>4</v>
      </c>
      <c r="C6" s="9">
        <f t="shared" si="0"/>
        <v>1.2788101728232573</v>
      </c>
    </row>
    <row r="7" spans="1:3" x14ac:dyDescent="0.2">
      <c r="A7" t="s">
        <v>13</v>
      </c>
      <c r="B7">
        <v>6</v>
      </c>
      <c r="C7" s="9">
        <f t="shared" si="0"/>
        <v>4.0613102826166152</v>
      </c>
    </row>
    <row r="8" spans="1:3" x14ac:dyDescent="0.2">
      <c r="A8" t="s">
        <v>13</v>
      </c>
      <c r="B8">
        <v>5</v>
      </c>
      <c r="C8" s="9">
        <f t="shared" si="0"/>
        <v>2.4154587179626743</v>
      </c>
    </row>
    <row r="9" spans="1:3" x14ac:dyDescent="0.2">
      <c r="A9" t="s">
        <v>13</v>
      </c>
      <c r="B9">
        <v>6</v>
      </c>
      <c r="C9" s="9">
        <f t="shared" si="0"/>
        <v>4.0613102826166152</v>
      </c>
    </row>
    <row r="10" spans="1:3" x14ac:dyDescent="0.2">
      <c r="A10" t="s">
        <v>13</v>
      </c>
      <c r="B10">
        <v>5</v>
      </c>
      <c r="C10" s="9">
        <f t="shared" si="0"/>
        <v>2.4154587179626743</v>
      </c>
    </row>
    <row r="11" spans="1:3" x14ac:dyDescent="0.2">
      <c r="A11" t="s">
        <v>13</v>
      </c>
      <c r="B11">
        <v>4</v>
      </c>
      <c r="C11" s="9">
        <f t="shared" si="0"/>
        <v>1.2788101728232573</v>
      </c>
    </row>
    <row r="12" spans="1:3" x14ac:dyDescent="0.2">
      <c r="A12" t="s">
        <v>13</v>
      </c>
      <c r="B12">
        <v>4</v>
      </c>
      <c r="C12" s="9">
        <f t="shared" si="0"/>
        <v>1.2788101728232573</v>
      </c>
    </row>
    <row r="13" spans="1:3" x14ac:dyDescent="0.2">
      <c r="A13" t="s">
        <v>13</v>
      </c>
      <c r="B13">
        <v>6</v>
      </c>
      <c r="C13" s="9">
        <f t="shared" si="0"/>
        <v>4.0613102826166152</v>
      </c>
    </row>
    <row r="14" spans="1:3" x14ac:dyDescent="0.2">
      <c r="A14" t="s">
        <v>13</v>
      </c>
      <c r="B14">
        <v>6</v>
      </c>
      <c r="C14" s="9">
        <f t="shared" si="0"/>
        <v>4.0613102826166152</v>
      </c>
    </row>
    <row r="15" spans="1:3" x14ac:dyDescent="0.2">
      <c r="A15" t="s">
        <v>13</v>
      </c>
      <c r="B15">
        <v>5</v>
      </c>
      <c r="C15" s="9">
        <f t="shared" si="0"/>
        <v>2.4154587179626743</v>
      </c>
    </row>
    <row r="16" spans="1:3" x14ac:dyDescent="0.2">
      <c r="A16" t="s">
        <v>13</v>
      </c>
      <c r="B16">
        <v>4</v>
      </c>
      <c r="C16" s="9">
        <f t="shared" si="0"/>
        <v>1.2788101728232573</v>
      </c>
    </row>
    <row r="17" spans="1:3" x14ac:dyDescent="0.2">
      <c r="A17" t="s">
        <v>13</v>
      </c>
      <c r="B17">
        <v>4</v>
      </c>
      <c r="C17" s="9">
        <f t="shared" si="0"/>
        <v>1.2788101728232573</v>
      </c>
    </row>
    <row r="18" spans="1:3" x14ac:dyDescent="0.2">
      <c r="A18" t="s">
        <v>13</v>
      </c>
      <c r="B18">
        <v>6</v>
      </c>
      <c r="C18" s="9">
        <f t="shared" si="0"/>
        <v>4.0613102826166152</v>
      </c>
    </row>
    <row r="19" spans="1:3" x14ac:dyDescent="0.2">
      <c r="A19" t="s">
        <v>13</v>
      </c>
      <c r="B19">
        <v>6</v>
      </c>
      <c r="C19" s="9">
        <f t="shared" si="0"/>
        <v>4.0613102826166152</v>
      </c>
    </row>
    <row r="20" spans="1:3" x14ac:dyDescent="0.2">
      <c r="A20" t="s">
        <v>13</v>
      </c>
      <c r="B20">
        <v>5</v>
      </c>
      <c r="C20" s="9">
        <f t="shared" si="0"/>
        <v>2.4154587179626743</v>
      </c>
    </row>
    <row r="21" spans="1:3" x14ac:dyDescent="0.2">
      <c r="A21" t="s">
        <v>13</v>
      </c>
      <c r="B21">
        <v>4</v>
      </c>
      <c r="C21" s="9">
        <f t="shared" si="0"/>
        <v>1.2788101728232573</v>
      </c>
    </row>
    <row r="22" spans="1:3" x14ac:dyDescent="0.2">
      <c r="A22" t="s">
        <v>13</v>
      </c>
      <c r="B22">
        <v>4</v>
      </c>
      <c r="C22" s="9">
        <f t="shared" si="0"/>
        <v>1.2788101728232573</v>
      </c>
    </row>
    <row r="23" spans="1:3" x14ac:dyDescent="0.2">
      <c r="A23" t="s">
        <v>13</v>
      </c>
      <c r="B23">
        <v>6</v>
      </c>
      <c r="C23" s="9">
        <f t="shared" si="0"/>
        <v>4.0613102826166152</v>
      </c>
    </row>
    <row r="24" spans="1:3" x14ac:dyDescent="0.2">
      <c r="A24" t="s">
        <v>13</v>
      </c>
      <c r="B24">
        <v>5</v>
      </c>
      <c r="C24" s="9">
        <f t="shared" si="0"/>
        <v>2.4154587179626743</v>
      </c>
    </row>
    <row r="25" spans="1:3" x14ac:dyDescent="0.2">
      <c r="A25" t="s">
        <v>13</v>
      </c>
      <c r="B25">
        <v>4</v>
      </c>
      <c r="C25" s="9">
        <f t="shared" si="0"/>
        <v>1.2788101728232573</v>
      </c>
    </row>
    <row r="26" spans="1:3" x14ac:dyDescent="0.2">
      <c r="A26" t="s">
        <v>13</v>
      </c>
      <c r="B26">
        <v>4</v>
      </c>
      <c r="C26" s="9">
        <f t="shared" si="0"/>
        <v>1.2788101728232573</v>
      </c>
    </row>
    <row r="27" spans="1:3" x14ac:dyDescent="0.2">
      <c r="A27" t="s">
        <v>13</v>
      </c>
      <c r="B27">
        <v>4</v>
      </c>
      <c r="C27" s="9">
        <f t="shared" si="0"/>
        <v>1.2788101728232573</v>
      </c>
    </row>
    <row r="28" spans="1:3" x14ac:dyDescent="0.2">
      <c r="A28" t="s">
        <v>13</v>
      </c>
      <c r="B28">
        <v>6</v>
      </c>
      <c r="C28" s="9">
        <f t="shared" si="0"/>
        <v>4.0613102826166152</v>
      </c>
    </row>
    <row r="29" spans="1:3" x14ac:dyDescent="0.2">
      <c r="A29" t="s">
        <v>13</v>
      </c>
      <c r="B29">
        <v>5</v>
      </c>
      <c r="C29" s="9">
        <f t="shared" si="0"/>
        <v>2.4154587179626743</v>
      </c>
    </row>
    <row r="30" spans="1:3" x14ac:dyDescent="0.2">
      <c r="A30" t="s">
        <v>13</v>
      </c>
      <c r="B30">
        <v>6</v>
      </c>
      <c r="C30" s="9">
        <f t="shared" si="0"/>
        <v>4.0613102826166152</v>
      </c>
    </row>
    <row r="31" spans="1:3" x14ac:dyDescent="0.2">
      <c r="A31" t="s">
        <v>13</v>
      </c>
      <c r="B31">
        <v>5</v>
      </c>
      <c r="C31" s="9">
        <f t="shared" si="0"/>
        <v>2.4154587179626743</v>
      </c>
    </row>
    <row r="32" spans="1:3" x14ac:dyDescent="0.2">
      <c r="A32" t="s">
        <v>13</v>
      </c>
      <c r="B32">
        <v>4</v>
      </c>
      <c r="C32" s="9">
        <f t="shared" si="0"/>
        <v>1.2788101728232573</v>
      </c>
    </row>
    <row r="33" spans="1:3" x14ac:dyDescent="0.2">
      <c r="A33" t="s">
        <v>13</v>
      </c>
      <c r="B33">
        <v>5</v>
      </c>
      <c r="C33" s="9">
        <f t="shared" si="0"/>
        <v>2.4154587179626743</v>
      </c>
    </row>
    <row r="34" spans="1:3" x14ac:dyDescent="0.2">
      <c r="A34" t="s">
        <v>13</v>
      </c>
      <c r="B34">
        <v>5</v>
      </c>
      <c r="C34" s="9">
        <f t="shared" si="0"/>
        <v>2.4154587179626743</v>
      </c>
    </row>
    <row r="35" spans="1:3" x14ac:dyDescent="0.2">
      <c r="A35" t="s">
        <v>13</v>
      </c>
      <c r="B35">
        <v>4</v>
      </c>
      <c r="C35" s="9">
        <f t="shared" si="0"/>
        <v>1.2788101728232573</v>
      </c>
    </row>
    <row r="36" spans="1:3" x14ac:dyDescent="0.2">
      <c r="A36" t="s">
        <v>13</v>
      </c>
      <c r="B36">
        <v>6</v>
      </c>
      <c r="C36" s="9">
        <f t="shared" si="0"/>
        <v>4.0613102826166152</v>
      </c>
    </row>
    <row r="37" spans="1:3" x14ac:dyDescent="0.2">
      <c r="A37" t="s">
        <v>13</v>
      </c>
      <c r="B37">
        <v>5</v>
      </c>
      <c r="C37" s="9">
        <f t="shared" si="0"/>
        <v>2.4154587179626743</v>
      </c>
    </row>
    <row r="38" spans="1:3" x14ac:dyDescent="0.2">
      <c r="A38" t="s">
        <v>13</v>
      </c>
      <c r="B38">
        <v>4</v>
      </c>
      <c r="C38" s="9">
        <f t="shared" si="0"/>
        <v>1.2788101728232573</v>
      </c>
    </row>
    <row r="39" spans="1:3" x14ac:dyDescent="0.2">
      <c r="A39" t="s">
        <v>13</v>
      </c>
      <c r="B39">
        <v>5</v>
      </c>
      <c r="C39" s="9">
        <f t="shared" si="0"/>
        <v>2.4154587179626743</v>
      </c>
    </row>
    <row r="40" spans="1:3" x14ac:dyDescent="0.2">
      <c r="A40" t="s">
        <v>13</v>
      </c>
      <c r="B40">
        <v>6</v>
      </c>
      <c r="C40" s="9">
        <f t="shared" si="0"/>
        <v>4.0613102826166152</v>
      </c>
    </row>
    <row r="41" spans="1:3" x14ac:dyDescent="0.2">
      <c r="A41" t="s">
        <v>13</v>
      </c>
      <c r="B41">
        <v>6</v>
      </c>
      <c r="C41" s="9">
        <f t="shared" si="0"/>
        <v>4.0613102826166152</v>
      </c>
    </row>
    <row r="42" spans="1:3" x14ac:dyDescent="0.2">
      <c r="A42" t="s">
        <v>13</v>
      </c>
      <c r="B42">
        <v>6</v>
      </c>
      <c r="C42" s="9">
        <f t="shared" si="0"/>
        <v>4.0613102826166152</v>
      </c>
    </row>
    <row r="43" spans="1:3" x14ac:dyDescent="0.2">
      <c r="A43" t="s">
        <v>13</v>
      </c>
      <c r="B43">
        <v>6</v>
      </c>
      <c r="C43" s="9">
        <f t="shared" si="0"/>
        <v>4.0613102826166152</v>
      </c>
    </row>
    <row r="44" spans="1:3" x14ac:dyDescent="0.2">
      <c r="A44" t="s">
        <v>13</v>
      </c>
      <c r="B44">
        <v>4</v>
      </c>
      <c r="C44" s="9">
        <f t="shared" si="0"/>
        <v>1.2788101728232573</v>
      </c>
    </row>
    <row r="45" spans="1:3" x14ac:dyDescent="0.2">
      <c r="A45" t="s">
        <v>13</v>
      </c>
      <c r="B45">
        <v>5</v>
      </c>
      <c r="C45" s="9">
        <f t="shared" si="0"/>
        <v>2.4154587179626743</v>
      </c>
    </row>
    <row r="46" spans="1:3" x14ac:dyDescent="0.2">
      <c r="A46" t="s">
        <v>13</v>
      </c>
      <c r="B46">
        <v>5</v>
      </c>
      <c r="C46" s="9">
        <f t="shared" si="0"/>
        <v>2.4154587179626743</v>
      </c>
    </row>
    <row r="47" spans="1:3" x14ac:dyDescent="0.2">
      <c r="A47" t="s">
        <v>13</v>
      </c>
      <c r="B47">
        <v>6</v>
      </c>
      <c r="C47" s="9">
        <f t="shared" si="0"/>
        <v>4.0613102826166152</v>
      </c>
    </row>
    <row r="48" spans="1:3" x14ac:dyDescent="0.2">
      <c r="A48" t="s">
        <v>13</v>
      </c>
      <c r="B48">
        <v>6</v>
      </c>
      <c r="C48" s="9">
        <f t="shared" si="0"/>
        <v>4.0613102826166152</v>
      </c>
    </row>
    <row r="49" spans="1:3" x14ac:dyDescent="0.2">
      <c r="A49" t="s">
        <v>13</v>
      </c>
      <c r="B49">
        <v>5</v>
      </c>
      <c r="C49" s="9">
        <f t="shared" si="0"/>
        <v>2.4154587179626743</v>
      </c>
    </row>
    <row r="50" spans="1:3" x14ac:dyDescent="0.2">
      <c r="A50" t="s">
        <v>13</v>
      </c>
      <c r="B50">
        <v>5</v>
      </c>
      <c r="C50" s="9">
        <f t="shared" si="0"/>
        <v>2.4154587179626743</v>
      </c>
    </row>
    <row r="51" spans="1:3" x14ac:dyDescent="0.2">
      <c r="A51" t="s">
        <v>13</v>
      </c>
      <c r="B51">
        <v>5</v>
      </c>
      <c r="C51" s="9">
        <f t="shared" si="0"/>
        <v>2.4154587179626743</v>
      </c>
    </row>
    <row r="52" spans="1:3" x14ac:dyDescent="0.2">
      <c r="A52" t="s">
        <v>13</v>
      </c>
      <c r="B52">
        <v>5</v>
      </c>
      <c r="C52" s="9">
        <f t="shared" si="0"/>
        <v>2.4154587179626743</v>
      </c>
    </row>
    <row r="53" spans="1:3" x14ac:dyDescent="0.2">
      <c r="A53" t="s">
        <v>13</v>
      </c>
      <c r="B53">
        <v>6</v>
      </c>
      <c r="C53" s="9">
        <f t="shared" si="0"/>
        <v>4.0613102826166152</v>
      </c>
    </row>
    <row r="54" spans="1:3" x14ac:dyDescent="0.2">
      <c r="A54" t="s">
        <v>13</v>
      </c>
      <c r="B54">
        <v>4</v>
      </c>
      <c r="C54" s="9">
        <f t="shared" si="0"/>
        <v>1.2788101728232573</v>
      </c>
    </row>
    <row r="55" spans="1:3" x14ac:dyDescent="0.2">
      <c r="A55" t="s">
        <v>13</v>
      </c>
      <c r="B55">
        <v>6</v>
      </c>
      <c r="C55" s="9">
        <f t="shared" si="0"/>
        <v>4.0613102826166152</v>
      </c>
    </row>
    <row r="56" spans="1:3" x14ac:dyDescent="0.2">
      <c r="A56" t="s">
        <v>13</v>
      </c>
      <c r="B56">
        <v>6</v>
      </c>
      <c r="C56" s="9">
        <f t="shared" si="0"/>
        <v>4.0613102826166152</v>
      </c>
    </row>
    <row r="57" spans="1:3" x14ac:dyDescent="0.2">
      <c r="A57" t="s">
        <v>13</v>
      </c>
      <c r="B57">
        <v>5</v>
      </c>
      <c r="C57" s="9">
        <f t="shared" si="0"/>
        <v>2.4154587179626743</v>
      </c>
    </row>
    <row r="58" spans="1:3" x14ac:dyDescent="0.2">
      <c r="A58" t="s">
        <v>13</v>
      </c>
      <c r="B58">
        <v>4</v>
      </c>
      <c r="C58" s="9">
        <f t="shared" si="0"/>
        <v>1.2788101728232573</v>
      </c>
    </row>
    <row r="59" spans="1:3" x14ac:dyDescent="0.2">
      <c r="A59" t="s">
        <v>13</v>
      </c>
      <c r="B59">
        <v>4</v>
      </c>
      <c r="C59" s="9">
        <f t="shared" si="0"/>
        <v>1.2788101728232573</v>
      </c>
    </row>
    <row r="60" spans="1:3" x14ac:dyDescent="0.2">
      <c r="A60" t="s">
        <v>13</v>
      </c>
      <c r="B60">
        <v>6</v>
      </c>
      <c r="C60" s="9">
        <f t="shared" si="0"/>
        <v>4.0613102826166152</v>
      </c>
    </row>
    <row r="61" spans="1:3" x14ac:dyDescent="0.2">
      <c r="A61" t="s">
        <v>13</v>
      </c>
      <c r="B61">
        <v>5</v>
      </c>
      <c r="C61" s="9">
        <f t="shared" si="0"/>
        <v>2.4154587179626743</v>
      </c>
    </row>
    <row r="62" spans="1:3" x14ac:dyDescent="0.2">
      <c r="A62" t="s">
        <v>13</v>
      </c>
      <c r="B62">
        <v>5</v>
      </c>
      <c r="C62" s="9">
        <f t="shared" si="0"/>
        <v>2.4154587179626743</v>
      </c>
    </row>
    <row r="63" spans="1:3" x14ac:dyDescent="0.2">
      <c r="A63" t="s">
        <v>13</v>
      </c>
      <c r="B63">
        <v>5</v>
      </c>
      <c r="C63" s="9">
        <f t="shared" si="0"/>
        <v>2.4154587179626743</v>
      </c>
    </row>
    <row r="64" spans="1:3" x14ac:dyDescent="0.2">
      <c r="A64" t="s">
        <v>13</v>
      </c>
      <c r="B64">
        <v>5</v>
      </c>
      <c r="C64" s="9">
        <f t="shared" si="0"/>
        <v>2.4154587179626743</v>
      </c>
    </row>
    <row r="65" spans="1:3" x14ac:dyDescent="0.2">
      <c r="A65" t="s">
        <v>13</v>
      </c>
      <c r="B65">
        <v>4</v>
      </c>
      <c r="C65" s="9">
        <f t="shared" si="0"/>
        <v>1.2788101728232573</v>
      </c>
    </row>
    <row r="66" spans="1:3" x14ac:dyDescent="0.2">
      <c r="A66" t="s">
        <v>13</v>
      </c>
      <c r="B66">
        <v>6</v>
      </c>
      <c r="C66" s="9">
        <f t="shared" si="0"/>
        <v>4.0613102826166152</v>
      </c>
    </row>
    <row r="67" spans="1:3" x14ac:dyDescent="0.2">
      <c r="A67" t="s">
        <v>13</v>
      </c>
      <c r="B67">
        <v>6</v>
      </c>
      <c r="C67" s="9">
        <f t="shared" ref="C67:C96" si="1">0.0246*(B67^2.85)</f>
        <v>4.0613102826166152</v>
      </c>
    </row>
    <row r="68" spans="1:3" x14ac:dyDescent="0.2">
      <c r="A68" t="s">
        <v>13</v>
      </c>
      <c r="B68">
        <v>6</v>
      </c>
      <c r="C68" s="9">
        <f t="shared" si="1"/>
        <v>4.0613102826166152</v>
      </c>
    </row>
    <row r="69" spans="1:3" x14ac:dyDescent="0.2">
      <c r="A69" t="s">
        <v>13</v>
      </c>
      <c r="B69">
        <v>5</v>
      </c>
      <c r="C69" s="9">
        <f t="shared" si="1"/>
        <v>2.4154587179626743</v>
      </c>
    </row>
    <row r="70" spans="1:3" x14ac:dyDescent="0.2">
      <c r="A70" t="s">
        <v>13</v>
      </c>
      <c r="B70">
        <v>6</v>
      </c>
      <c r="C70" s="9">
        <f t="shared" si="1"/>
        <v>4.0613102826166152</v>
      </c>
    </row>
    <row r="71" spans="1:3" x14ac:dyDescent="0.2">
      <c r="A71" t="s">
        <v>13</v>
      </c>
      <c r="B71">
        <v>6</v>
      </c>
      <c r="C71" s="9">
        <f t="shared" si="1"/>
        <v>4.0613102826166152</v>
      </c>
    </row>
    <row r="72" spans="1:3" x14ac:dyDescent="0.2">
      <c r="A72" t="s">
        <v>13</v>
      </c>
      <c r="B72">
        <v>4</v>
      </c>
      <c r="C72" s="9">
        <f t="shared" si="1"/>
        <v>1.2788101728232573</v>
      </c>
    </row>
    <row r="73" spans="1:3" x14ac:dyDescent="0.2">
      <c r="A73" t="s">
        <v>13</v>
      </c>
      <c r="B73">
        <v>6</v>
      </c>
      <c r="C73" s="9">
        <f t="shared" si="1"/>
        <v>4.0613102826166152</v>
      </c>
    </row>
    <row r="74" spans="1:3" x14ac:dyDescent="0.2">
      <c r="A74" t="s">
        <v>13</v>
      </c>
      <c r="B74">
        <v>5</v>
      </c>
      <c r="C74" s="9">
        <f t="shared" si="1"/>
        <v>2.4154587179626743</v>
      </c>
    </row>
    <row r="75" spans="1:3" x14ac:dyDescent="0.2">
      <c r="A75" t="s">
        <v>13</v>
      </c>
      <c r="B75">
        <v>4</v>
      </c>
      <c r="C75" s="9">
        <f t="shared" si="1"/>
        <v>1.2788101728232573</v>
      </c>
    </row>
    <row r="76" spans="1:3" x14ac:dyDescent="0.2">
      <c r="A76" t="s">
        <v>13</v>
      </c>
      <c r="B76">
        <v>6</v>
      </c>
      <c r="C76" s="9">
        <f t="shared" si="1"/>
        <v>4.0613102826166152</v>
      </c>
    </row>
    <row r="77" spans="1:3" x14ac:dyDescent="0.2">
      <c r="A77" t="s">
        <v>13</v>
      </c>
      <c r="B77">
        <v>6</v>
      </c>
      <c r="C77" s="9">
        <f t="shared" si="1"/>
        <v>4.0613102826166152</v>
      </c>
    </row>
    <row r="78" spans="1:3" x14ac:dyDescent="0.2">
      <c r="A78" t="s">
        <v>13</v>
      </c>
      <c r="B78">
        <v>6</v>
      </c>
      <c r="C78" s="9">
        <f t="shared" si="1"/>
        <v>4.0613102826166152</v>
      </c>
    </row>
    <row r="79" spans="1:3" x14ac:dyDescent="0.2">
      <c r="A79" t="s">
        <v>13</v>
      </c>
      <c r="B79">
        <v>5</v>
      </c>
      <c r="C79" s="9">
        <f t="shared" si="1"/>
        <v>2.4154587179626743</v>
      </c>
    </row>
    <row r="80" spans="1:3" x14ac:dyDescent="0.2">
      <c r="A80" t="s">
        <v>13</v>
      </c>
      <c r="B80">
        <v>6</v>
      </c>
      <c r="C80" s="9">
        <f t="shared" si="1"/>
        <v>4.0613102826166152</v>
      </c>
    </row>
    <row r="81" spans="1:3" x14ac:dyDescent="0.2">
      <c r="A81" t="s">
        <v>13</v>
      </c>
      <c r="B81">
        <v>6</v>
      </c>
      <c r="C81" s="9">
        <f t="shared" si="1"/>
        <v>4.0613102826166152</v>
      </c>
    </row>
    <row r="82" spans="1:3" x14ac:dyDescent="0.2">
      <c r="A82" t="s">
        <v>13</v>
      </c>
      <c r="B82">
        <v>6</v>
      </c>
      <c r="C82" s="9">
        <f t="shared" si="1"/>
        <v>4.0613102826166152</v>
      </c>
    </row>
    <row r="83" spans="1:3" x14ac:dyDescent="0.2">
      <c r="A83" t="s">
        <v>13</v>
      </c>
      <c r="B83">
        <v>6</v>
      </c>
      <c r="C83" s="9">
        <f t="shared" si="1"/>
        <v>4.0613102826166152</v>
      </c>
    </row>
    <row r="84" spans="1:3" x14ac:dyDescent="0.2">
      <c r="A84" t="s">
        <v>13</v>
      </c>
      <c r="B84">
        <v>4</v>
      </c>
      <c r="C84" s="9">
        <f t="shared" si="1"/>
        <v>1.2788101728232573</v>
      </c>
    </row>
    <row r="85" spans="1:3" x14ac:dyDescent="0.2">
      <c r="A85" t="s">
        <v>13</v>
      </c>
      <c r="B85">
        <v>6</v>
      </c>
      <c r="C85" s="9">
        <f t="shared" si="1"/>
        <v>4.0613102826166152</v>
      </c>
    </row>
    <row r="86" spans="1:3" x14ac:dyDescent="0.2">
      <c r="A86" t="s">
        <v>13</v>
      </c>
      <c r="B86">
        <v>6</v>
      </c>
      <c r="C86" s="9">
        <f t="shared" si="1"/>
        <v>4.0613102826166152</v>
      </c>
    </row>
    <row r="87" spans="1:3" x14ac:dyDescent="0.2">
      <c r="A87" t="s">
        <v>13</v>
      </c>
      <c r="B87">
        <v>4</v>
      </c>
      <c r="C87" s="9">
        <f t="shared" si="1"/>
        <v>1.2788101728232573</v>
      </c>
    </row>
    <row r="88" spans="1:3" x14ac:dyDescent="0.2">
      <c r="A88" t="s">
        <v>13</v>
      </c>
      <c r="B88">
        <v>6</v>
      </c>
      <c r="C88" s="9">
        <f t="shared" si="1"/>
        <v>4.0613102826166152</v>
      </c>
    </row>
    <row r="89" spans="1:3" x14ac:dyDescent="0.2">
      <c r="A89" t="s">
        <v>13</v>
      </c>
      <c r="B89">
        <v>5</v>
      </c>
      <c r="C89" s="9">
        <f t="shared" si="1"/>
        <v>2.4154587179626743</v>
      </c>
    </row>
    <row r="90" spans="1:3" x14ac:dyDescent="0.2">
      <c r="A90" t="s">
        <v>13</v>
      </c>
      <c r="B90">
        <v>4</v>
      </c>
      <c r="C90" s="9">
        <f t="shared" si="1"/>
        <v>1.2788101728232573</v>
      </c>
    </row>
    <row r="91" spans="1:3" x14ac:dyDescent="0.2">
      <c r="A91" t="s">
        <v>13</v>
      </c>
      <c r="B91">
        <v>5</v>
      </c>
      <c r="C91" s="9">
        <f t="shared" si="1"/>
        <v>2.4154587179626743</v>
      </c>
    </row>
    <row r="92" spans="1:3" x14ac:dyDescent="0.2">
      <c r="A92" t="s">
        <v>13</v>
      </c>
      <c r="B92">
        <v>6</v>
      </c>
      <c r="C92" s="9">
        <f t="shared" si="1"/>
        <v>4.0613102826166152</v>
      </c>
    </row>
    <row r="93" spans="1:3" x14ac:dyDescent="0.2">
      <c r="A93" t="s">
        <v>13</v>
      </c>
      <c r="B93">
        <v>6</v>
      </c>
      <c r="C93" s="9">
        <f t="shared" si="1"/>
        <v>4.0613102826166152</v>
      </c>
    </row>
    <row r="94" spans="1:3" x14ac:dyDescent="0.2">
      <c r="A94" t="s">
        <v>13</v>
      </c>
      <c r="B94">
        <v>5</v>
      </c>
      <c r="C94" s="9">
        <f t="shared" si="1"/>
        <v>2.4154587179626743</v>
      </c>
    </row>
    <row r="95" spans="1:3" x14ac:dyDescent="0.2">
      <c r="A95" t="s">
        <v>13</v>
      </c>
      <c r="B95">
        <v>6</v>
      </c>
      <c r="C95" s="9">
        <f t="shared" si="1"/>
        <v>4.0613102826166152</v>
      </c>
    </row>
    <row r="96" spans="1:3" x14ac:dyDescent="0.2">
      <c r="A96" t="s">
        <v>13</v>
      </c>
      <c r="B96">
        <v>6</v>
      </c>
      <c r="C96" s="9">
        <f t="shared" si="1"/>
        <v>4.0613102826166152</v>
      </c>
    </row>
    <row r="97" spans="1:3" x14ac:dyDescent="0.2">
      <c r="A97" t="s">
        <v>18</v>
      </c>
      <c r="B97">
        <v>16</v>
      </c>
      <c r="C97" s="9">
        <f>0.0224*(B97^3.009)</f>
        <v>94.068679183173558</v>
      </c>
    </row>
    <row r="98" spans="1:3" x14ac:dyDescent="0.2">
      <c r="A98" t="s">
        <v>18</v>
      </c>
      <c r="B98">
        <v>15</v>
      </c>
      <c r="C98" s="9">
        <f t="shared" ref="C98:C119" si="2">0.0224*(B98^3.009)</f>
        <v>77.465194712174863</v>
      </c>
    </row>
    <row r="99" spans="1:3" x14ac:dyDescent="0.2">
      <c r="A99" t="s">
        <v>18</v>
      </c>
      <c r="B99">
        <v>15</v>
      </c>
      <c r="C99" s="9">
        <f t="shared" si="2"/>
        <v>77.465194712174863</v>
      </c>
    </row>
    <row r="100" spans="1:3" x14ac:dyDescent="0.2">
      <c r="A100" t="s">
        <v>18</v>
      </c>
      <c r="B100">
        <v>17</v>
      </c>
      <c r="C100" s="9">
        <f t="shared" si="2"/>
        <v>112.89347016443121</v>
      </c>
    </row>
    <row r="101" spans="1:3" x14ac:dyDescent="0.2">
      <c r="A101" t="s">
        <v>18</v>
      </c>
      <c r="B101">
        <v>16</v>
      </c>
      <c r="C101" s="9">
        <f t="shared" si="2"/>
        <v>94.068679183173558</v>
      </c>
    </row>
    <row r="102" spans="1:3" x14ac:dyDescent="0.2">
      <c r="A102" t="s">
        <v>18</v>
      </c>
      <c r="B102">
        <v>16</v>
      </c>
      <c r="C102" s="9">
        <f t="shared" si="2"/>
        <v>94.068679183173558</v>
      </c>
    </row>
    <row r="103" spans="1:3" x14ac:dyDescent="0.2">
      <c r="A103" t="s">
        <v>18</v>
      </c>
      <c r="B103">
        <v>15</v>
      </c>
      <c r="C103" s="9">
        <f t="shared" si="2"/>
        <v>77.465194712174863</v>
      </c>
    </row>
    <row r="104" spans="1:3" x14ac:dyDescent="0.2">
      <c r="A104" t="s">
        <v>18</v>
      </c>
      <c r="B104">
        <v>16</v>
      </c>
      <c r="C104" s="9">
        <f t="shared" si="2"/>
        <v>94.068679183173558</v>
      </c>
    </row>
    <row r="105" spans="1:3" x14ac:dyDescent="0.2">
      <c r="A105" t="s">
        <v>18</v>
      </c>
      <c r="B105">
        <v>16</v>
      </c>
      <c r="C105" s="9">
        <f t="shared" si="2"/>
        <v>94.068679183173558</v>
      </c>
    </row>
    <row r="106" spans="1:3" x14ac:dyDescent="0.2">
      <c r="A106" t="s">
        <v>18</v>
      </c>
      <c r="B106">
        <v>15</v>
      </c>
      <c r="C106" s="9">
        <f t="shared" si="2"/>
        <v>77.465194712174863</v>
      </c>
    </row>
    <row r="107" spans="1:3" x14ac:dyDescent="0.2">
      <c r="A107" t="s">
        <v>18</v>
      </c>
      <c r="B107">
        <v>15</v>
      </c>
      <c r="C107" s="9">
        <f t="shared" si="2"/>
        <v>77.465194712174863</v>
      </c>
    </row>
    <row r="108" spans="1:3" x14ac:dyDescent="0.2">
      <c r="A108" t="s">
        <v>18</v>
      </c>
      <c r="B108">
        <v>16</v>
      </c>
      <c r="C108" s="9">
        <f t="shared" si="2"/>
        <v>94.068679183173558</v>
      </c>
    </row>
    <row r="109" spans="1:3" x14ac:dyDescent="0.2">
      <c r="A109" t="s">
        <v>18</v>
      </c>
      <c r="B109">
        <v>16</v>
      </c>
      <c r="C109" s="9">
        <f t="shared" si="2"/>
        <v>94.068679183173558</v>
      </c>
    </row>
    <row r="110" spans="1:3" x14ac:dyDescent="0.2">
      <c r="A110" t="s">
        <v>18</v>
      </c>
      <c r="B110">
        <v>15</v>
      </c>
      <c r="C110" s="9">
        <f t="shared" si="2"/>
        <v>77.465194712174863</v>
      </c>
    </row>
    <row r="111" spans="1:3" x14ac:dyDescent="0.2">
      <c r="A111" t="s">
        <v>18</v>
      </c>
      <c r="B111">
        <v>15</v>
      </c>
      <c r="C111" s="9">
        <f t="shared" si="2"/>
        <v>77.465194712174863</v>
      </c>
    </row>
    <row r="112" spans="1:3" x14ac:dyDescent="0.2">
      <c r="A112" t="s">
        <v>18</v>
      </c>
      <c r="B112">
        <v>16</v>
      </c>
      <c r="C112" s="9">
        <f t="shared" si="2"/>
        <v>94.068679183173558</v>
      </c>
    </row>
    <row r="113" spans="1:3" x14ac:dyDescent="0.2">
      <c r="A113" t="s">
        <v>18</v>
      </c>
      <c r="B113">
        <v>15</v>
      </c>
      <c r="C113" s="9">
        <f t="shared" si="2"/>
        <v>77.465194712174863</v>
      </c>
    </row>
    <row r="114" spans="1:3" x14ac:dyDescent="0.2">
      <c r="A114" t="s">
        <v>18</v>
      </c>
      <c r="B114">
        <v>15</v>
      </c>
      <c r="C114" s="9">
        <f t="shared" si="2"/>
        <v>77.465194712174863</v>
      </c>
    </row>
    <row r="115" spans="1:3" x14ac:dyDescent="0.2">
      <c r="A115" t="s">
        <v>18</v>
      </c>
      <c r="B115">
        <v>15</v>
      </c>
      <c r="C115" s="9">
        <f t="shared" si="2"/>
        <v>77.465194712174863</v>
      </c>
    </row>
    <row r="116" spans="1:3" x14ac:dyDescent="0.2">
      <c r="A116" t="s">
        <v>18</v>
      </c>
      <c r="B116">
        <v>15</v>
      </c>
      <c r="C116" s="9">
        <f t="shared" si="2"/>
        <v>77.465194712174863</v>
      </c>
    </row>
    <row r="117" spans="1:3" x14ac:dyDescent="0.2">
      <c r="A117" t="s">
        <v>18</v>
      </c>
      <c r="B117">
        <v>16</v>
      </c>
      <c r="C117" s="9">
        <f t="shared" si="2"/>
        <v>94.068679183173558</v>
      </c>
    </row>
    <row r="118" spans="1:3" x14ac:dyDescent="0.2">
      <c r="A118" t="s">
        <v>18</v>
      </c>
      <c r="B118">
        <v>16</v>
      </c>
      <c r="C118" s="9">
        <f t="shared" si="2"/>
        <v>94.068679183173558</v>
      </c>
    </row>
    <row r="119" spans="1:3" x14ac:dyDescent="0.2">
      <c r="A119" t="s">
        <v>18</v>
      </c>
      <c r="B119">
        <v>17</v>
      </c>
      <c r="C119" s="9">
        <f t="shared" si="2"/>
        <v>112.89347016443121</v>
      </c>
    </row>
    <row r="120" spans="1:3" x14ac:dyDescent="0.2">
      <c r="A120" t="s">
        <v>22</v>
      </c>
      <c r="B120">
        <v>15</v>
      </c>
      <c r="C120" s="9">
        <f>0.0415*(B120^2.835)</f>
        <v>89.591501699541354</v>
      </c>
    </row>
    <row r="121" spans="1:3" x14ac:dyDescent="0.2">
      <c r="A121" t="s">
        <v>22</v>
      </c>
      <c r="B121">
        <v>14</v>
      </c>
      <c r="C121" s="9">
        <f t="shared" ref="C121:C145" si="3">0.0415*(B121^2.835)</f>
        <v>73.675158334376945</v>
      </c>
    </row>
    <row r="122" spans="1:3" x14ac:dyDescent="0.2">
      <c r="A122" t="s">
        <v>22</v>
      </c>
      <c r="B122">
        <v>15</v>
      </c>
      <c r="C122" s="9">
        <f t="shared" si="3"/>
        <v>89.591501699541354</v>
      </c>
    </row>
    <row r="123" spans="1:3" x14ac:dyDescent="0.2">
      <c r="A123" t="s">
        <v>22</v>
      </c>
      <c r="B123">
        <v>14</v>
      </c>
      <c r="C123" s="9">
        <f t="shared" si="3"/>
        <v>73.675158334376945</v>
      </c>
    </row>
    <row r="124" spans="1:3" x14ac:dyDescent="0.2">
      <c r="A124" t="s">
        <v>22</v>
      </c>
      <c r="B124">
        <v>14</v>
      </c>
      <c r="C124" s="9">
        <f t="shared" si="3"/>
        <v>73.675158334376945</v>
      </c>
    </row>
    <row r="125" spans="1:3" x14ac:dyDescent="0.2">
      <c r="A125" t="s">
        <v>22</v>
      </c>
      <c r="B125">
        <v>13</v>
      </c>
      <c r="C125" s="9">
        <f t="shared" si="3"/>
        <v>59.714183793344887</v>
      </c>
    </row>
    <row r="126" spans="1:3" x14ac:dyDescent="0.2">
      <c r="A126" t="s">
        <v>22</v>
      </c>
      <c r="B126">
        <v>13</v>
      </c>
      <c r="C126" s="9">
        <f t="shared" si="3"/>
        <v>59.714183793344887</v>
      </c>
    </row>
    <row r="127" spans="1:3" x14ac:dyDescent="0.2">
      <c r="A127" t="s">
        <v>22</v>
      </c>
      <c r="B127">
        <v>14</v>
      </c>
      <c r="C127" s="9">
        <f t="shared" si="3"/>
        <v>73.675158334376945</v>
      </c>
    </row>
    <row r="128" spans="1:3" x14ac:dyDescent="0.2">
      <c r="A128" t="s">
        <v>22</v>
      </c>
      <c r="B128">
        <v>15</v>
      </c>
      <c r="C128" s="9">
        <f t="shared" si="3"/>
        <v>89.591501699541354</v>
      </c>
    </row>
    <row r="129" spans="1:3" x14ac:dyDescent="0.2">
      <c r="A129" t="s">
        <v>22</v>
      </c>
      <c r="B129">
        <v>13</v>
      </c>
      <c r="C129" s="9">
        <f t="shared" si="3"/>
        <v>59.714183793344887</v>
      </c>
    </row>
    <row r="130" spans="1:3" x14ac:dyDescent="0.2">
      <c r="A130" t="s">
        <v>22</v>
      </c>
      <c r="B130">
        <v>14</v>
      </c>
      <c r="C130" s="9">
        <f t="shared" si="3"/>
        <v>73.675158334376945</v>
      </c>
    </row>
    <row r="131" spans="1:3" x14ac:dyDescent="0.2">
      <c r="A131" t="s">
        <v>22</v>
      </c>
      <c r="B131">
        <v>15</v>
      </c>
      <c r="C131" s="9">
        <f t="shared" si="3"/>
        <v>89.591501699541354</v>
      </c>
    </row>
    <row r="132" spans="1:3" x14ac:dyDescent="0.2">
      <c r="A132" t="s">
        <v>22</v>
      </c>
      <c r="B132">
        <v>14</v>
      </c>
      <c r="C132" s="9">
        <f t="shared" si="3"/>
        <v>73.675158334376945</v>
      </c>
    </row>
    <row r="133" spans="1:3" x14ac:dyDescent="0.2">
      <c r="A133" t="s">
        <v>22</v>
      </c>
      <c r="B133">
        <v>14</v>
      </c>
      <c r="C133" s="9">
        <f t="shared" si="3"/>
        <v>73.675158334376945</v>
      </c>
    </row>
    <row r="134" spans="1:3" x14ac:dyDescent="0.2">
      <c r="A134" t="s">
        <v>22</v>
      </c>
      <c r="B134">
        <v>13</v>
      </c>
      <c r="C134" s="9">
        <f t="shared" si="3"/>
        <v>59.714183793344887</v>
      </c>
    </row>
    <row r="135" spans="1:3" x14ac:dyDescent="0.2">
      <c r="A135" t="s">
        <v>22</v>
      </c>
      <c r="B135">
        <v>14</v>
      </c>
      <c r="C135" s="9">
        <f t="shared" si="3"/>
        <v>73.675158334376945</v>
      </c>
    </row>
    <row r="136" spans="1:3" x14ac:dyDescent="0.2">
      <c r="A136" t="s">
        <v>22</v>
      </c>
      <c r="B136">
        <v>15</v>
      </c>
      <c r="C136" s="9">
        <f t="shared" si="3"/>
        <v>89.591501699541354</v>
      </c>
    </row>
    <row r="137" spans="1:3" x14ac:dyDescent="0.2">
      <c r="A137" t="s">
        <v>22</v>
      </c>
      <c r="B137">
        <v>14</v>
      </c>
      <c r="C137" s="9">
        <f t="shared" si="3"/>
        <v>73.675158334376945</v>
      </c>
    </row>
    <row r="138" spans="1:3" x14ac:dyDescent="0.2">
      <c r="A138" t="s">
        <v>22</v>
      </c>
      <c r="B138">
        <v>14</v>
      </c>
      <c r="C138" s="9">
        <f t="shared" si="3"/>
        <v>73.675158334376945</v>
      </c>
    </row>
    <row r="139" spans="1:3" x14ac:dyDescent="0.2">
      <c r="A139" t="s">
        <v>22</v>
      </c>
      <c r="B139">
        <v>13</v>
      </c>
      <c r="C139" s="9">
        <f t="shared" si="3"/>
        <v>59.714183793344887</v>
      </c>
    </row>
    <row r="140" spans="1:3" x14ac:dyDescent="0.2">
      <c r="A140" t="s">
        <v>22</v>
      </c>
      <c r="B140">
        <v>13</v>
      </c>
      <c r="C140" s="9">
        <f t="shared" si="3"/>
        <v>59.714183793344887</v>
      </c>
    </row>
    <row r="141" spans="1:3" x14ac:dyDescent="0.2">
      <c r="A141" t="s">
        <v>22</v>
      </c>
      <c r="B141">
        <v>15</v>
      </c>
      <c r="C141" s="9">
        <f t="shared" si="3"/>
        <v>89.591501699541354</v>
      </c>
    </row>
    <row r="142" spans="1:3" x14ac:dyDescent="0.2">
      <c r="A142" t="s">
        <v>22</v>
      </c>
      <c r="B142">
        <v>14</v>
      </c>
      <c r="C142" s="9">
        <f t="shared" si="3"/>
        <v>73.675158334376945</v>
      </c>
    </row>
    <row r="143" spans="1:3" x14ac:dyDescent="0.2">
      <c r="A143" t="s">
        <v>22</v>
      </c>
      <c r="B143">
        <v>14</v>
      </c>
      <c r="C143" s="9">
        <f t="shared" si="3"/>
        <v>73.675158334376945</v>
      </c>
    </row>
    <row r="144" spans="1:3" x14ac:dyDescent="0.2">
      <c r="A144" t="s">
        <v>22</v>
      </c>
      <c r="B144">
        <v>14</v>
      </c>
      <c r="C144" s="9">
        <f t="shared" si="3"/>
        <v>73.675158334376945</v>
      </c>
    </row>
    <row r="145" spans="1:3" x14ac:dyDescent="0.2">
      <c r="A145" t="s">
        <v>22</v>
      </c>
      <c r="B145">
        <v>15</v>
      </c>
      <c r="C145" s="9">
        <f t="shared" si="3"/>
        <v>89.591501699541354</v>
      </c>
    </row>
    <row r="146" spans="1:3" x14ac:dyDescent="0.2">
      <c r="A146" t="s">
        <v>117</v>
      </c>
      <c r="B146">
        <v>15</v>
      </c>
      <c r="C146" s="9">
        <f>0.0237*(B146^2.975)</f>
        <v>74.751487926058957</v>
      </c>
    </row>
    <row r="147" spans="1:3" x14ac:dyDescent="0.2">
      <c r="A147" t="s">
        <v>117</v>
      </c>
      <c r="B147">
        <v>15</v>
      </c>
      <c r="C147" s="9">
        <f t="shared" ref="C147:C174" si="4">0.0237*(B147^2.975)</f>
        <v>74.751487926058957</v>
      </c>
    </row>
    <row r="148" spans="1:3" x14ac:dyDescent="0.2">
      <c r="A148" t="s">
        <v>117</v>
      </c>
      <c r="B148">
        <v>14</v>
      </c>
      <c r="C148" s="9">
        <f t="shared" si="4"/>
        <v>60.880646013947825</v>
      </c>
    </row>
    <row r="149" spans="1:3" x14ac:dyDescent="0.2">
      <c r="A149" t="s">
        <v>117</v>
      </c>
      <c r="B149">
        <v>14</v>
      </c>
      <c r="C149" s="9">
        <f t="shared" si="4"/>
        <v>60.880646013947825</v>
      </c>
    </row>
    <row r="150" spans="1:3" x14ac:dyDescent="0.2">
      <c r="A150" t="s">
        <v>117</v>
      </c>
      <c r="B150">
        <v>14</v>
      </c>
      <c r="C150" s="9">
        <f t="shared" si="4"/>
        <v>60.880646013947825</v>
      </c>
    </row>
    <row r="151" spans="1:3" x14ac:dyDescent="0.2">
      <c r="A151" t="s">
        <v>117</v>
      </c>
      <c r="B151">
        <v>14</v>
      </c>
      <c r="C151" s="9">
        <f t="shared" si="4"/>
        <v>60.880646013947825</v>
      </c>
    </row>
    <row r="152" spans="1:3" x14ac:dyDescent="0.2">
      <c r="A152" t="s">
        <v>117</v>
      </c>
      <c r="B152">
        <v>16</v>
      </c>
      <c r="C152" s="9">
        <f t="shared" si="4"/>
        <v>90.574364260033889</v>
      </c>
    </row>
    <row r="153" spans="1:3" x14ac:dyDescent="0.2">
      <c r="A153" t="s">
        <v>117</v>
      </c>
      <c r="B153">
        <v>15</v>
      </c>
      <c r="C153" s="9">
        <f t="shared" si="4"/>
        <v>74.751487926058957</v>
      </c>
    </row>
    <row r="154" spans="1:3" x14ac:dyDescent="0.2">
      <c r="A154" t="s">
        <v>117</v>
      </c>
      <c r="B154">
        <v>15</v>
      </c>
      <c r="C154" s="9">
        <f t="shared" si="4"/>
        <v>74.751487926058957</v>
      </c>
    </row>
    <row r="155" spans="1:3" x14ac:dyDescent="0.2">
      <c r="A155" t="s">
        <v>117</v>
      </c>
      <c r="B155">
        <v>15</v>
      </c>
      <c r="C155" s="9">
        <f t="shared" si="4"/>
        <v>74.751487926058957</v>
      </c>
    </row>
    <row r="156" spans="1:3" x14ac:dyDescent="0.2">
      <c r="A156" t="s">
        <v>117</v>
      </c>
      <c r="B156">
        <v>16</v>
      </c>
      <c r="C156" s="9">
        <f t="shared" si="4"/>
        <v>90.574364260033889</v>
      </c>
    </row>
    <row r="157" spans="1:3" x14ac:dyDescent="0.2">
      <c r="A157" t="s">
        <v>117</v>
      </c>
      <c r="B157">
        <v>16</v>
      </c>
      <c r="C157" s="9">
        <f t="shared" si="4"/>
        <v>90.574364260033889</v>
      </c>
    </row>
    <row r="158" spans="1:3" x14ac:dyDescent="0.2">
      <c r="A158" t="s">
        <v>117</v>
      </c>
      <c r="B158">
        <v>16</v>
      </c>
      <c r="C158" s="9">
        <f t="shared" si="4"/>
        <v>90.574364260033889</v>
      </c>
    </row>
    <row r="159" spans="1:3" x14ac:dyDescent="0.2">
      <c r="A159" t="s">
        <v>117</v>
      </c>
      <c r="B159">
        <v>14</v>
      </c>
      <c r="C159" s="9">
        <f t="shared" si="4"/>
        <v>60.880646013947825</v>
      </c>
    </row>
    <row r="160" spans="1:3" x14ac:dyDescent="0.2">
      <c r="A160" t="s">
        <v>117</v>
      </c>
      <c r="B160">
        <v>14</v>
      </c>
      <c r="C160" s="9">
        <f t="shared" si="4"/>
        <v>60.880646013947825</v>
      </c>
    </row>
    <row r="161" spans="1:3" x14ac:dyDescent="0.2">
      <c r="A161" t="s">
        <v>117</v>
      </c>
      <c r="B161">
        <v>15</v>
      </c>
      <c r="C161" s="9">
        <f t="shared" si="4"/>
        <v>74.751487926058957</v>
      </c>
    </row>
    <row r="162" spans="1:3" x14ac:dyDescent="0.2">
      <c r="A162" t="s">
        <v>117</v>
      </c>
      <c r="B162">
        <v>14</v>
      </c>
      <c r="C162" s="9">
        <f t="shared" si="4"/>
        <v>60.880646013947825</v>
      </c>
    </row>
    <row r="163" spans="1:3" x14ac:dyDescent="0.2">
      <c r="A163" t="s">
        <v>117</v>
      </c>
      <c r="B163">
        <v>15</v>
      </c>
      <c r="C163" s="9">
        <f t="shared" si="4"/>
        <v>74.751487926058957</v>
      </c>
    </row>
    <row r="164" spans="1:3" x14ac:dyDescent="0.2">
      <c r="A164" t="s">
        <v>117</v>
      </c>
      <c r="B164">
        <v>16</v>
      </c>
      <c r="C164" s="9">
        <f t="shared" si="4"/>
        <v>90.574364260033889</v>
      </c>
    </row>
    <row r="165" spans="1:3" x14ac:dyDescent="0.2">
      <c r="A165" t="s">
        <v>117</v>
      </c>
      <c r="B165">
        <v>14</v>
      </c>
      <c r="C165" s="9">
        <f t="shared" si="4"/>
        <v>60.880646013947825</v>
      </c>
    </row>
    <row r="166" spans="1:3" x14ac:dyDescent="0.2">
      <c r="A166" t="s">
        <v>117</v>
      </c>
      <c r="B166">
        <v>14</v>
      </c>
      <c r="C166" s="9">
        <f t="shared" si="4"/>
        <v>60.880646013947825</v>
      </c>
    </row>
    <row r="167" spans="1:3" x14ac:dyDescent="0.2">
      <c r="A167" t="s">
        <v>117</v>
      </c>
      <c r="B167">
        <v>15</v>
      </c>
      <c r="C167" s="9">
        <f t="shared" si="4"/>
        <v>74.751487926058957</v>
      </c>
    </row>
    <row r="168" spans="1:3" x14ac:dyDescent="0.2">
      <c r="A168" t="s">
        <v>117</v>
      </c>
      <c r="B168">
        <v>16</v>
      </c>
      <c r="C168" s="9">
        <f t="shared" si="4"/>
        <v>90.574364260033889</v>
      </c>
    </row>
    <row r="169" spans="1:3" x14ac:dyDescent="0.2">
      <c r="A169" t="s">
        <v>117</v>
      </c>
      <c r="B169">
        <v>15</v>
      </c>
      <c r="C169" s="9">
        <f t="shared" si="4"/>
        <v>74.751487926058957</v>
      </c>
    </row>
    <row r="170" spans="1:3" x14ac:dyDescent="0.2">
      <c r="A170" t="s">
        <v>117</v>
      </c>
      <c r="B170">
        <v>14</v>
      </c>
      <c r="C170" s="9">
        <f t="shared" si="4"/>
        <v>60.880646013947825</v>
      </c>
    </row>
    <row r="171" spans="1:3" x14ac:dyDescent="0.2">
      <c r="A171" t="s">
        <v>117</v>
      </c>
      <c r="B171">
        <v>16</v>
      </c>
      <c r="C171" s="9">
        <f t="shared" si="4"/>
        <v>90.574364260033889</v>
      </c>
    </row>
    <row r="172" spans="1:3" x14ac:dyDescent="0.2">
      <c r="A172" t="s">
        <v>117</v>
      </c>
      <c r="B172">
        <v>15</v>
      </c>
      <c r="C172" s="9">
        <f t="shared" si="4"/>
        <v>74.751487926058957</v>
      </c>
    </row>
    <row r="173" spans="1:3" x14ac:dyDescent="0.2">
      <c r="A173" t="s">
        <v>117</v>
      </c>
      <c r="B173">
        <v>14</v>
      </c>
      <c r="C173" s="9">
        <f t="shared" si="4"/>
        <v>60.880646013947825</v>
      </c>
    </row>
    <row r="174" spans="1:3" x14ac:dyDescent="0.2">
      <c r="A174" t="s">
        <v>117</v>
      </c>
      <c r="B174">
        <v>14</v>
      </c>
      <c r="C174" s="9">
        <f t="shared" si="4"/>
        <v>60.880646013947825</v>
      </c>
    </row>
    <row r="175" spans="1:3" x14ac:dyDescent="0.2">
      <c r="A175" t="s">
        <v>183</v>
      </c>
      <c r="B175">
        <v>105</v>
      </c>
      <c r="C175" s="9">
        <f>0.00586*(B175^3.13)</f>
        <v>12422.817984334615</v>
      </c>
    </row>
    <row r="176" spans="1:3" x14ac:dyDescent="0.2">
      <c r="A176" t="s">
        <v>186</v>
      </c>
      <c r="B176">
        <v>40</v>
      </c>
      <c r="C176" s="9">
        <f>0.823*(B176^1.814)</f>
        <v>663.03531316357453</v>
      </c>
    </row>
    <row r="177" spans="1:3" x14ac:dyDescent="0.2">
      <c r="A177" t="s">
        <v>25</v>
      </c>
      <c r="B177">
        <v>24</v>
      </c>
      <c r="C177" s="9">
        <f>0.0148*(B177^3.167)</f>
        <v>347.84896693233321</v>
      </c>
    </row>
    <row r="178" spans="1:3" x14ac:dyDescent="0.2">
      <c r="A178" t="s">
        <v>25</v>
      </c>
      <c r="B178">
        <v>17</v>
      </c>
      <c r="C178" s="9">
        <f t="shared" ref="C178:C241" si="5">0.0148*(B178^3.167)</f>
        <v>116.70607125619571</v>
      </c>
    </row>
    <row r="179" spans="1:3" x14ac:dyDescent="0.2">
      <c r="A179" t="s">
        <v>25</v>
      </c>
      <c r="B179">
        <v>23</v>
      </c>
      <c r="C179" s="9">
        <f t="shared" si="5"/>
        <v>303.98613251401991</v>
      </c>
    </row>
    <row r="180" spans="1:3" x14ac:dyDescent="0.2">
      <c r="A180" t="s">
        <v>25</v>
      </c>
      <c r="B180">
        <v>21</v>
      </c>
      <c r="C180" s="9">
        <f t="shared" si="5"/>
        <v>227.89259925144006</v>
      </c>
    </row>
    <row r="181" spans="1:3" x14ac:dyDescent="0.2">
      <c r="A181" t="s">
        <v>25</v>
      </c>
      <c r="B181">
        <v>25</v>
      </c>
      <c r="C181" s="9">
        <f t="shared" si="5"/>
        <v>395.8564474704969</v>
      </c>
    </row>
    <row r="182" spans="1:3" x14ac:dyDescent="0.2">
      <c r="A182" t="s">
        <v>25</v>
      </c>
      <c r="B182">
        <v>15</v>
      </c>
      <c r="C182" s="9">
        <f t="shared" si="5"/>
        <v>78.513209826723369</v>
      </c>
    </row>
    <row r="183" spans="1:3" x14ac:dyDescent="0.2">
      <c r="A183" t="s">
        <v>25</v>
      </c>
      <c r="B183">
        <v>22</v>
      </c>
      <c r="C183" s="9">
        <f t="shared" si="5"/>
        <v>264.06713011833614</v>
      </c>
    </row>
    <row r="184" spans="1:3" x14ac:dyDescent="0.2">
      <c r="A184" t="s">
        <v>25</v>
      </c>
      <c r="B184">
        <v>17</v>
      </c>
      <c r="C184" s="9">
        <f t="shared" si="5"/>
        <v>116.70607125619571</v>
      </c>
    </row>
    <row r="185" spans="1:3" x14ac:dyDescent="0.2">
      <c r="A185" t="s">
        <v>25</v>
      </c>
      <c r="B185">
        <v>15</v>
      </c>
      <c r="C185" s="9">
        <f t="shared" si="5"/>
        <v>78.513209826723369</v>
      </c>
    </row>
    <row r="186" spans="1:3" x14ac:dyDescent="0.2">
      <c r="A186" t="s">
        <v>25</v>
      </c>
      <c r="B186">
        <v>25</v>
      </c>
      <c r="C186" s="9">
        <f t="shared" si="5"/>
        <v>395.8564474704969</v>
      </c>
    </row>
    <row r="187" spans="1:3" x14ac:dyDescent="0.2">
      <c r="A187" t="s">
        <v>25</v>
      </c>
      <c r="B187">
        <v>15</v>
      </c>
      <c r="C187" s="9">
        <f t="shared" si="5"/>
        <v>78.513209826723369</v>
      </c>
    </row>
    <row r="188" spans="1:3" x14ac:dyDescent="0.2">
      <c r="A188" t="s">
        <v>25</v>
      </c>
      <c r="B188">
        <v>20</v>
      </c>
      <c r="C188" s="9">
        <f t="shared" si="5"/>
        <v>195.26468792394118</v>
      </c>
    </row>
    <row r="189" spans="1:3" x14ac:dyDescent="0.2">
      <c r="A189" t="s">
        <v>25</v>
      </c>
      <c r="B189">
        <v>23</v>
      </c>
      <c r="C189" s="9">
        <f t="shared" si="5"/>
        <v>303.98613251401991</v>
      </c>
    </row>
    <row r="190" spans="1:3" x14ac:dyDescent="0.2">
      <c r="A190" t="s">
        <v>25</v>
      </c>
      <c r="B190">
        <v>15</v>
      </c>
      <c r="C190" s="9">
        <f t="shared" si="5"/>
        <v>78.513209826723369</v>
      </c>
    </row>
    <row r="191" spans="1:3" x14ac:dyDescent="0.2">
      <c r="A191" t="s">
        <v>25</v>
      </c>
      <c r="B191">
        <v>18</v>
      </c>
      <c r="C191" s="9">
        <f t="shared" si="5"/>
        <v>139.86522201804928</v>
      </c>
    </row>
    <row r="192" spans="1:3" x14ac:dyDescent="0.2">
      <c r="A192" t="s">
        <v>25</v>
      </c>
      <c r="B192">
        <v>25</v>
      </c>
      <c r="C192" s="9">
        <f t="shared" si="5"/>
        <v>395.8564474704969</v>
      </c>
    </row>
    <row r="193" spans="1:3" x14ac:dyDescent="0.2">
      <c r="A193" t="s">
        <v>25</v>
      </c>
      <c r="B193">
        <v>16</v>
      </c>
      <c r="C193" s="9">
        <f t="shared" si="5"/>
        <v>96.318497762691877</v>
      </c>
    </row>
    <row r="194" spans="1:3" x14ac:dyDescent="0.2">
      <c r="A194" t="s">
        <v>25</v>
      </c>
      <c r="B194">
        <v>16</v>
      </c>
      <c r="C194" s="9">
        <f t="shared" si="5"/>
        <v>96.318497762691877</v>
      </c>
    </row>
    <row r="195" spans="1:3" x14ac:dyDescent="0.2">
      <c r="A195" t="s">
        <v>25</v>
      </c>
      <c r="B195">
        <v>19</v>
      </c>
      <c r="C195" s="9">
        <f t="shared" si="5"/>
        <v>165.9871123352525</v>
      </c>
    </row>
    <row r="196" spans="1:3" x14ac:dyDescent="0.2">
      <c r="A196" t="s">
        <v>25</v>
      </c>
      <c r="B196">
        <v>17</v>
      </c>
      <c r="C196" s="9">
        <f t="shared" si="5"/>
        <v>116.70607125619571</v>
      </c>
    </row>
    <row r="197" spans="1:3" x14ac:dyDescent="0.2">
      <c r="A197" t="s">
        <v>25</v>
      </c>
      <c r="B197">
        <v>21</v>
      </c>
      <c r="C197" s="9">
        <f t="shared" si="5"/>
        <v>227.89259925144006</v>
      </c>
    </row>
    <row r="198" spans="1:3" x14ac:dyDescent="0.2">
      <c r="A198" t="s">
        <v>25</v>
      </c>
      <c r="B198">
        <v>25</v>
      </c>
      <c r="C198" s="9">
        <f t="shared" si="5"/>
        <v>395.8564474704969</v>
      </c>
    </row>
    <row r="199" spans="1:3" x14ac:dyDescent="0.2">
      <c r="A199" t="s">
        <v>25</v>
      </c>
      <c r="B199">
        <v>16</v>
      </c>
      <c r="C199" s="9">
        <f t="shared" si="5"/>
        <v>96.318497762691877</v>
      </c>
    </row>
    <row r="200" spans="1:3" x14ac:dyDescent="0.2">
      <c r="A200" t="s">
        <v>25</v>
      </c>
      <c r="B200">
        <v>20</v>
      </c>
      <c r="C200" s="9">
        <f t="shared" si="5"/>
        <v>195.26468792394118</v>
      </c>
    </row>
    <row r="201" spans="1:3" x14ac:dyDescent="0.2">
      <c r="A201" t="s">
        <v>25</v>
      </c>
      <c r="B201">
        <v>25</v>
      </c>
      <c r="C201" s="9">
        <f t="shared" si="5"/>
        <v>395.8564474704969</v>
      </c>
    </row>
    <row r="202" spans="1:3" x14ac:dyDescent="0.2">
      <c r="A202" t="s">
        <v>25</v>
      </c>
      <c r="B202">
        <v>22</v>
      </c>
      <c r="C202" s="9">
        <f t="shared" si="5"/>
        <v>264.06713011833614</v>
      </c>
    </row>
    <row r="203" spans="1:3" x14ac:dyDescent="0.2">
      <c r="A203" t="s">
        <v>25</v>
      </c>
      <c r="B203">
        <v>25</v>
      </c>
      <c r="C203" s="9">
        <f t="shared" si="5"/>
        <v>395.8564474704969</v>
      </c>
    </row>
    <row r="204" spans="1:3" x14ac:dyDescent="0.2">
      <c r="A204" t="s">
        <v>25</v>
      </c>
      <c r="B204">
        <v>18</v>
      </c>
      <c r="C204" s="9">
        <f t="shared" si="5"/>
        <v>139.86522201804928</v>
      </c>
    </row>
    <row r="205" spans="1:3" x14ac:dyDescent="0.2">
      <c r="A205" t="s">
        <v>25</v>
      </c>
      <c r="B205">
        <v>21</v>
      </c>
      <c r="C205" s="9">
        <f t="shared" si="5"/>
        <v>227.89259925144006</v>
      </c>
    </row>
    <row r="206" spans="1:3" x14ac:dyDescent="0.2">
      <c r="A206" t="s">
        <v>25</v>
      </c>
      <c r="B206">
        <v>21</v>
      </c>
      <c r="C206" s="9">
        <f t="shared" si="5"/>
        <v>227.89259925144006</v>
      </c>
    </row>
    <row r="207" spans="1:3" x14ac:dyDescent="0.2">
      <c r="A207" t="s">
        <v>25</v>
      </c>
      <c r="B207">
        <v>24</v>
      </c>
      <c r="C207" s="9">
        <f t="shared" si="5"/>
        <v>347.84896693233321</v>
      </c>
    </row>
    <row r="208" spans="1:3" x14ac:dyDescent="0.2">
      <c r="A208" t="s">
        <v>25</v>
      </c>
      <c r="B208">
        <v>24</v>
      </c>
      <c r="C208" s="9">
        <f t="shared" si="5"/>
        <v>347.84896693233321</v>
      </c>
    </row>
    <row r="209" spans="1:3" x14ac:dyDescent="0.2">
      <c r="A209" t="s">
        <v>25</v>
      </c>
      <c r="B209">
        <v>18</v>
      </c>
      <c r="C209" s="9">
        <f t="shared" si="5"/>
        <v>139.86522201804928</v>
      </c>
    </row>
    <row r="210" spans="1:3" x14ac:dyDescent="0.2">
      <c r="A210" t="s">
        <v>25</v>
      </c>
      <c r="B210">
        <v>20</v>
      </c>
      <c r="C210" s="9">
        <f t="shared" si="5"/>
        <v>195.26468792394118</v>
      </c>
    </row>
    <row r="211" spans="1:3" x14ac:dyDescent="0.2">
      <c r="A211" t="s">
        <v>25</v>
      </c>
      <c r="B211">
        <v>22</v>
      </c>
      <c r="C211" s="9">
        <f t="shared" si="5"/>
        <v>264.06713011833614</v>
      </c>
    </row>
    <row r="212" spans="1:3" x14ac:dyDescent="0.2">
      <c r="A212" t="s">
        <v>25</v>
      </c>
      <c r="B212">
        <v>22</v>
      </c>
      <c r="C212" s="9">
        <f t="shared" si="5"/>
        <v>264.06713011833614</v>
      </c>
    </row>
    <row r="213" spans="1:3" x14ac:dyDescent="0.2">
      <c r="A213" t="s">
        <v>25</v>
      </c>
      <c r="B213">
        <v>22</v>
      </c>
      <c r="C213" s="9">
        <f t="shared" si="5"/>
        <v>264.06713011833614</v>
      </c>
    </row>
    <row r="214" spans="1:3" x14ac:dyDescent="0.2">
      <c r="A214" t="s">
        <v>25</v>
      </c>
      <c r="B214">
        <v>17</v>
      </c>
      <c r="C214" s="9">
        <f t="shared" si="5"/>
        <v>116.70607125619571</v>
      </c>
    </row>
    <row r="215" spans="1:3" x14ac:dyDescent="0.2">
      <c r="A215" t="s">
        <v>25</v>
      </c>
      <c r="B215">
        <v>18</v>
      </c>
      <c r="C215" s="9">
        <f t="shared" si="5"/>
        <v>139.86522201804928</v>
      </c>
    </row>
    <row r="216" spans="1:3" x14ac:dyDescent="0.2">
      <c r="A216" t="s">
        <v>25</v>
      </c>
      <c r="B216">
        <v>22</v>
      </c>
      <c r="C216" s="9">
        <f t="shared" si="5"/>
        <v>264.06713011833614</v>
      </c>
    </row>
    <row r="217" spans="1:3" x14ac:dyDescent="0.2">
      <c r="A217" t="s">
        <v>25</v>
      </c>
      <c r="B217">
        <v>16</v>
      </c>
      <c r="C217" s="9">
        <f t="shared" si="5"/>
        <v>96.318497762691877</v>
      </c>
    </row>
    <row r="218" spans="1:3" x14ac:dyDescent="0.2">
      <c r="A218" t="s">
        <v>25</v>
      </c>
      <c r="B218">
        <v>16</v>
      </c>
      <c r="C218" s="9">
        <f t="shared" si="5"/>
        <v>96.318497762691877</v>
      </c>
    </row>
    <row r="219" spans="1:3" x14ac:dyDescent="0.2">
      <c r="A219" t="s">
        <v>25</v>
      </c>
      <c r="B219">
        <v>19</v>
      </c>
      <c r="C219" s="9">
        <f t="shared" si="5"/>
        <v>165.9871123352525</v>
      </c>
    </row>
    <row r="220" spans="1:3" x14ac:dyDescent="0.2">
      <c r="A220" t="s">
        <v>25</v>
      </c>
      <c r="B220">
        <v>19</v>
      </c>
      <c r="C220" s="9">
        <f t="shared" si="5"/>
        <v>165.9871123352525</v>
      </c>
    </row>
    <row r="221" spans="1:3" x14ac:dyDescent="0.2">
      <c r="A221" t="s">
        <v>25</v>
      </c>
      <c r="B221">
        <v>21</v>
      </c>
      <c r="C221" s="9">
        <f t="shared" si="5"/>
        <v>227.89259925144006</v>
      </c>
    </row>
    <row r="222" spans="1:3" x14ac:dyDescent="0.2">
      <c r="A222" t="s">
        <v>25</v>
      </c>
      <c r="B222">
        <v>16</v>
      </c>
      <c r="C222" s="9">
        <f t="shared" si="5"/>
        <v>96.318497762691877</v>
      </c>
    </row>
    <row r="223" spans="1:3" x14ac:dyDescent="0.2">
      <c r="A223" t="s">
        <v>25</v>
      </c>
      <c r="B223">
        <v>20</v>
      </c>
      <c r="C223" s="9">
        <f t="shared" si="5"/>
        <v>195.26468792394118</v>
      </c>
    </row>
    <row r="224" spans="1:3" x14ac:dyDescent="0.2">
      <c r="A224" t="s">
        <v>25</v>
      </c>
      <c r="B224">
        <v>20</v>
      </c>
      <c r="C224" s="9">
        <f t="shared" si="5"/>
        <v>195.26468792394118</v>
      </c>
    </row>
    <row r="225" spans="1:3" x14ac:dyDescent="0.2">
      <c r="A225" t="s">
        <v>25</v>
      </c>
      <c r="B225">
        <v>22</v>
      </c>
      <c r="C225" s="9">
        <f t="shared" si="5"/>
        <v>264.06713011833614</v>
      </c>
    </row>
    <row r="226" spans="1:3" x14ac:dyDescent="0.2">
      <c r="A226" t="s">
        <v>25</v>
      </c>
      <c r="B226">
        <v>24</v>
      </c>
      <c r="C226" s="9">
        <f t="shared" si="5"/>
        <v>347.84896693233321</v>
      </c>
    </row>
    <row r="227" spans="1:3" x14ac:dyDescent="0.2">
      <c r="A227" t="s">
        <v>25</v>
      </c>
      <c r="B227">
        <v>21</v>
      </c>
      <c r="C227" s="9">
        <f t="shared" si="5"/>
        <v>227.89259925144006</v>
      </c>
    </row>
    <row r="228" spans="1:3" x14ac:dyDescent="0.2">
      <c r="A228" t="s">
        <v>25</v>
      </c>
      <c r="B228">
        <v>19</v>
      </c>
      <c r="C228" s="9">
        <f t="shared" si="5"/>
        <v>165.9871123352525</v>
      </c>
    </row>
    <row r="229" spans="1:3" x14ac:dyDescent="0.2">
      <c r="A229" t="s">
        <v>25</v>
      </c>
      <c r="B229">
        <v>24</v>
      </c>
      <c r="C229" s="9">
        <f t="shared" si="5"/>
        <v>347.84896693233321</v>
      </c>
    </row>
    <row r="230" spans="1:3" x14ac:dyDescent="0.2">
      <c r="A230" t="s">
        <v>25</v>
      </c>
      <c r="B230">
        <v>23</v>
      </c>
      <c r="C230" s="9">
        <f t="shared" si="5"/>
        <v>303.98613251401991</v>
      </c>
    </row>
    <row r="231" spans="1:3" x14ac:dyDescent="0.2">
      <c r="A231" t="s">
        <v>25</v>
      </c>
      <c r="B231">
        <v>22</v>
      </c>
      <c r="C231" s="9">
        <f t="shared" si="5"/>
        <v>264.06713011833614</v>
      </c>
    </row>
    <row r="232" spans="1:3" x14ac:dyDescent="0.2">
      <c r="A232" t="s">
        <v>25</v>
      </c>
      <c r="B232">
        <v>18</v>
      </c>
      <c r="C232" s="9">
        <f t="shared" si="5"/>
        <v>139.86522201804928</v>
      </c>
    </row>
    <row r="233" spans="1:3" x14ac:dyDescent="0.2">
      <c r="A233" t="s">
        <v>25</v>
      </c>
      <c r="B233">
        <v>16</v>
      </c>
      <c r="C233" s="9">
        <f t="shared" si="5"/>
        <v>96.318497762691877</v>
      </c>
    </row>
    <row r="234" spans="1:3" x14ac:dyDescent="0.2">
      <c r="A234" t="s">
        <v>25</v>
      </c>
      <c r="B234">
        <v>20</v>
      </c>
      <c r="C234" s="9">
        <f t="shared" si="5"/>
        <v>195.26468792394118</v>
      </c>
    </row>
    <row r="235" spans="1:3" x14ac:dyDescent="0.2">
      <c r="A235" t="s">
        <v>25</v>
      </c>
      <c r="B235">
        <v>15</v>
      </c>
      <c r="C235" s="9">
        <f t="shared" si="5"/>
        <v>78.513209826723369</v>
      </c>
    </row>
    <row r="236" spans="1:3" x14ac:dyDescent="0.2">
      <c r="A236" t="s">
        <v>25</v>
      </c>
      <c r="B236">
        <v>15</v>
      </c>
      <c r="C236" s="9">
        <f t="shared" si="5"/>
        <v>78.513209826723369</v>
      </c>
    </row>
    <row r="237" spans="1:3" x14ac:dyDescent="0.2">
      <c r="A237" t="s">
        <v>25</v>
      </c>
      <c r="B237">
        <v>25</v>
      </c>
      <c r="C237" s="9">
        <f t="shared" si="5"/>
        <v>395.8564474704969</v>
      </c>
    </row>
    <row r="238" spans="1:3" x14ac:dyDescent="0.2">
      <c r="A238" t="s">
        <v>25</v>
      </c>
      <c r="B238">
        <v>22</v>
      </c>
      <c r="C238" s="9">
        <f t="shared" si="5"/>
        <v>264.06713011833614</v>
      </c>
    </row>
    <row r="239" spans="1:3" x14ac:dyDescent="0.2">
      <c r="A239" t="s">
        <v>25</v>
      </c>
      <c r="B239">
        <v>19</v>
      </c>
      <c r="C239" s="9">
        <f t="shared" si="5"/>
        <v>165.9871123352525</v>
      </c>
    </row>
    <row r="240" spans="1:3" x14ac:dyDescent="0.2">
      <c r="A240" t="s">
        <v>25</v>
      </c>
      <c r="B240">
        <v>25</v>
      </c>
      <c r="C240" s="9">
        <f t="shared" si="5"/>
        <v>395.8564474704969</v>
      </c>
    </row>
    <row r="241" spans="1:3" x14ac:dyDescent="0.2">
      <c r="A241" t="s">
        <v>25</v>
      </c>
      <c r="B241">
        <v>21</v>
      </c>
      <c r="C241" s="9">
        <f t="shared" si="5"/>
        <v>227.89259925144006</v>
      </c>
    </row>
    <row r="242" spans="1:3" x14ac:dyDescent="0.2">
      <c r="A242" t="s">
        <v>25</v>
      </c>
      <c r="B242">
        <v>25</v>
      </c>
      <c r="C242" s="9">
        <f t="shared" ref="C242:C305" si="6">0.0148*(B242^3.167)</f>
        <v>395.8564474704969</v>
      </c>
    </row>
    <row r="243" spans="1:3" x14ac:dyDescent="0.2">
      <c r="A243" t="s">
        <v>25</v>
      </c>
      <c r="B243">
        <v>18</v>
      </c>
      <c r="C243" s="9">
        <f t="shared" si="6"/>
        <v>139.86522201804928</v>
      </c>
    </row>
    <row r="244" spans="1:3" x14ac:dyDescent="0.2">
      <c r="A244" t="s">
        <v>25</v>
      </c>
      <c r="B244">
        <v>15</v>
      </c>
      <c r="C244" s="9">
        <f t="shared" si="6"/>
        <v>78.513209826723369</v>
      </c>
    </row>
    <row r="245" spans="1:3" x14ac:dyDescent="0.2">
      <c r="A245" t="s">
        <v>25</v>
      </c>
      <c r="B245">
        <v>24</v>
      </c>
      <c r="C245" s="9">
        <f t="shared" si="6"/>
        <v>347.84896693233321</v>
      </c>
    </row>
    <row r="246" spans="1:3" x14ac:dyDescent="0.2">
      <c r="A246" t="s">
        <v>25</v>
      </c>
      <c r="B246">
        <v>22</v>
      </c>
      <c r="C246" s="9">
        <f t="shared" si="6"/>
        <v>264.06713011833614</v>
      </c>
    </row>
    <row r="247" spans="1:3" x14ac:dyDescent="0.2">
      <c r="A247" t="s">
        <v>25</v>
      </c>
      <c r="B247">
        <v>15</v>
      </c>
      <c r="C247" s="9">
        <f t="shared" si="6"/>
        <v>78.513209826723369</v>
      </c>
    </row>
    <row r="248" spans="1:3" x14ac:dyDescent="0.2">
      <c r="A248" t="s">
        <v>25</v>
      </c>
      <c r="B248">
        <v>17</v>
      </c>
      <c r="C248" s="9">
        <f t="shared" si="6"/>
        <v>116.70607125619571</v>
      </c>
    </row>
    <row r="249" spans="1:3" x14ac:dyDescent="0.2">
      <c r="A249" t="s">
        <v>25</v>
      </c>
      <c r="B249">
        <v>23</v>
      </c>
      <c r="C249" s="9">
        <f t="shared" si="6"/>
        <v>303.98613251401991</v>
      </c>
    </row>
    <row r="250" spans="1:3" x14ac:dyDescent="0.2">
      <c r="A250" t="s">
        <v>25</v>
      </c>
      <c r="B250">
        <v>17</v>
      </c>
      <c r="C250" s="9">
        <f t="shared" si="6"/>
        <v>116.70607125619571</v>
      </c>
    </row>
    <row r="251" spans="1:3" x14ac:dyDescent="0.2">
      <c r="A251" t="s">
        <v>25</v>
      </c>
      <c r="B251">
        <v>22</v>
      </c>
      <c r="C251" s="9">
        <f t="shared" si="6"/>
        <v>264.06713011833614</v>
      </c>
    </row>
    <row r="252" spans="1:3" x14ac:dyDescent="0.2">
      <c r="A252" t="s">
        <v>25</v>
      </c>
      <c r="B252">
        <v>19</v>
      </c>
      <c r="C252" s="9">
        <f t="shared" si="6"/>
        <v>165.9871123352525</v>
      </c>
    </row>
    <row r="253" spans="1:3" x14ac:dyDescent="0.2">
      <c r="A253" t="s">
        <v>25</v>
      </c>
      <c r="B253">
        <v>24</v>
      </c>
      <c r="C253" s="9">
        <f t="shared" si="6"/>
        <v>347.84896693233321</v>
      </c>
    </row>
    <row r="254" spans="1:3" x14ac:dyDescent="0.2">
      <c r="A254" t="s">
        <v>25</v>
      </c>
      <c r="B254">
        <v>16</v>
      </c>
      <c r="C254" s="9">
        <f t="shared" si="6"/>
        <v>96.318497762691877</v>
      </c>
    </row>
    <row r="255" spans="1:3" x14ac:dyDescent="0.2">
      <c r="A255" t="s">
        <v>25</v>
      </c>
      <c r="B255">
        <v>25</v>
      </c>
      <c r="C255" s="9">
        <f t="shared" si="6"/>
        <v>395.8564474704969</v>
      </c>
    </row>
    <row r="256" spans="1:3" x14ac:dyDescent="0.2">
      <c r="A256" t="s">
        <v>25</v>
      </c>
      <c r="B256">
        <v>24</v>
      </c>
      <c r="C256" s="9">
        <f t="shared" si="6"/>
        <v>347.84896693233321</v>
      </c>
    </row>
    <row r="257" spans="1:3" x14ac:dyDescent="0.2">
      <c r="A257" t="s">
        <v>25</v>
      </c>
      <c r="B257">
        <v>22</v>
      </c>
      <c r="C257" s="9">
        <f t="shared" si="6"/>
        <v>264.06713011833614</v>
      </c>
    </row>
    <row r="258" spans="1:3" x14ac:dyDescent="0.2">
      <c r="A258" t="s">
        <v>25</v>
      </c>
      <c r="B258">
        <v>15</v>
      </c>
      <c r="C258" s="9">
        <f t="shared" si="6"/>
        <v>78.513209826723369</v>
      </c>
    </row>
    <row r="259" spans="1:3" x14ac:dyDescent="0.2">
      <c r="A259" t="s">
        <v>25</v>
      </c>
      <c r="B259">
        <v>21</v>
      </c>
      <c r="C259" s="9">
        <f t="shared" si="6"/>
        <v>227.89259925144006</v>
      </c>
    </row>
    <row r="260" spans="1:3" x14ac:dyDescent="0.2">
      <c r="A260" t="s">
        <v>25</v>
      </c>
      <c r="B260">
        <v>24</v>
      </c>
      <c r="C260" s="9">
        <f t="shared" si="6"/>
        <v>347.84896693233321</v>
      </c>
    </row>
    <row r="261" spans="1:3" x14ac:dyDescent="0.2">
      <c r="A261" t="s">
        <v>25</v>
      </c>
      <c r="B261">
        <v>15</v>
      </c>
      <c r="C261" s="9">
        <f t="shared" si="6"/>
        <v>78.513209826723369</v>
      </c>
    </row>
    <row r="262" spans="1:3" x14ac:dyDescent="0.2">
      <c r="A262" t="s">
        <v>25</v>
      </c>
      <c r="B262">
        <v>25</v>
      </c>
      <c r="C262" s="9">
        <f t="shared" si="6"/>
        <v>395.8564474704969</v>
      </c>
    </row>
    <row r="263" spans="1:3" x14ac:dyDescent="0.2">
      <c r="A263" t="s">
        <v>25</v>
      </c>
      <c r="B263">
        <v>24</v>
      </c>
      <c r="C263" s="9">
        <f t="shared" si="6"/>
        <v>347.84896693233321</v>
      </c>
    </row>
    <row r="264" spans="1:3" x14ac:dyDescent="0.2">
      <c r="A264" t="s">
        <v>25</v>
      </c>
      <c r="B264">
        <v>23</v>
      </c>
      <c r="C264" s="9">
        <f t="shared" si="6"/>
        <v>303.98613251401991</v>
      </c>
    </row>
    <row r="265" spans="1:3" x14ac:dyDescent="0.2">
      <c r="A265" t="s">
        <v>25</v>
      </c>
      <c r="B265">
        <v>21</v>
      </c>
      <c r="C265" s="9">
        <f t="shared" si="6"/>
        <v>227.89259925144006</v>
      </c>
    </row>
    <row r="266" spans="1:3" x14ac:dyDescent="0.2">
      <c r="A266" t="s">
        <v>25</v>
      </c>
      <c r="B266">
        <v>21</v>
      </c>
      <c r="C266" s="9">
        <f t="shared" si="6"/>
        <v>227.89259925144006</v>
      </c>
    </row>
    <row r="267" spans="1:3" x14ac:dyDescent="0.2">
      <c r="A267" t="s">
        <v>25</v>
      </c>
      <c r="B267">
        <v>19</v>
      </c>
      <c r="C267" s="9">
        <f t="shared" si="6"/>
        <v>165.9871123352525</v>
      </c>
    </row>
    <row r="268" spans="1:3" x14ac:dyDescent="0.2">
      <c r="A268" t="s">
        <v>25</v>
      </c>
      <c r="B268">
        <v>18</v>
      </c>
      <c r="C268" s="9">
        <f t="shared" si="6"/>
        <v>139.86522201804928</v>
      </c>
    </row>
    <row r="269" spans="1:3" x14ac:dyDescent="0.2">
      <c r="A269" t="s">
        <v>25</v>
      </c>
      <c r="B269">
        <v>20</v>
      </c>
      <c r="C269" s="9">
        <f t="shared" si="6"/>
        <v>195.26468792394118</v>
      </c>
    </row>
    <row r="270" spans="1:3" x14ac:dyDescent="0.2">
      <c r="A270" t="s">
        <v>25</v>
      </c>
      <c r="B270">
        <v>21</v>
      </c>
      <c r="C270" s="9">
        <f t="shared" si="6"/>
        <v>227.89259925144006</v>
      </c>
    </row>
    <row r="271" spans="1:3" x14ac:dyDescent="0.2">
      <c r="A271" t="s">
        <v>25</v>
      </c>
      <c r="B271">
        <v>19</v>
      </c>
      <c r="C271" s="9">
        <f t="shared" si="6"/>
        <v>165.9871123352525</v>
      </c>
    </row>
    <row r="272" spans="1:3" x14ac:dyDescent="0.2">
      <c r="A272" t="s">
        <v>25</v>
      </c>
      <c r="B272">
        <v>22</v>
      </c>
      <c r="C272" s="9">
        <f t="shared" si="6"/>
        <v>264.06713011833614</v>
      </c>
    </row>
    <row r="273" spans="1:3" x14ac:dyDescent="0.2">
      <c r="A273" t="s">
        <v>25</v>
      </c>
      <c r="B273">
        <v>23</v>
      </c>
      <c r="C273" s="9">
        <f t="shared" si="6"/>
        <v>303.98613251401991</v>
      </c>
    </row>
    <row r="274" spans="1:3" x14ac:dyDescent="0.2">
      <c r="A274" t="s">
        <v>25</v>
      </c>
      <c r="B274">
        <v>23</v>
      </c>
      <c r="C274" s="9">
        <f t="shared" si="6"/>
        <v>303.98613251401991</v>
      </c>
    </row>
    <row r="275" spans="1:3" x14ac:dyDescent="0.2">
      <c r="A275" t="s">
        <v>25</v>
      </c>
      <c r="B275">
        <v>15</v>
      </c>
      <c r="C275" s="9">
        <f t="shared" si="6"/>
        <v>78.513209826723369</v>
      </c>
    </row>
    <row r="276" spans="1:3" x14ac:dyDescent="0.2">
      <c r="A276" t="s">
        <v>25</v>
      </c>
      <c r="B276">
        <v>25</v>
      </c>
      <c r="C276" s="9">
        <f t="shared" si="6"/>
        <v>395.8564474704969</v>
      </c>
    </row>
    <row r="277" spans="1:3" x14ac:dyDescent="0.2">
      <c r="A277" t="s">
        <v>25</v>
      </c>
      <c r="B277">
        <v>18</v>
      </c>
      <c r="C277" s="9">
        <f t="shared" si="6"/>
        <v>139.86522201804928</v>
      </c>
    </row>
    <row r="278" spans="1:3" x14ac:dyDescent="0.2">
      <c r="A278" t="s">
        <v>25</v>
      </c>
      <c r="B278">
        <v>20</v>
      </c>
      <c r="C278" s="9">
        <f t="shared" si="6"/>
        <v>195.26468792394118</v>
      </c>
    </row>
    <row r="279" spans="1:3" x14ac:dyDescent="0.2">
      <c r="A279" t="s">
        <v>25</v>
      </c>
      <c r="B279">
        <v>24</v>
      </c>
      <c r="C279" s="9">
        <f t="shared" si="6"/>
        <v>347.84896693233321</v>
      </c>
    </row>
    <row r="280" spans="1:3" x14ac:dyDescent="0.2">
      <c r="A280" t="s">
        <v>25</v>
      </c>
      <c r="B280">
        <v>20</v>
      </c>
      <c r="C280" s="9">
        <f t="shared" si="6"/>
        <v>195.26468792394118</v>
      </c>
    </row>
    <row r="281" spans="1:3" x14ac:dyDescent="0.2">
      <c r="A281" t="s">
        <v>25</v>
      </c>
      <c r="B281">
        <v>20</v>
      </c>
      <c r="C281" s="9">
        <f t="shared" si="6"/>
        <v>195.26468792394118</v>
      </c>
    </row>
    <row r="282" spans="1:3" x14ac:dyDescent="0.2">
      <c r="A282" t="s">
        <v>25</v>
      </c>
      <c r="B282">
        <v>15</v>
      </c>
      <c r="C282" s="9">
        <f t="shared" si="6"/>
        <v>78.513209826723369</v>
      </c>
    </row>
    <row r="283" spans="1:3" x14ac:dyDescent="0.2">
      <c r="A283" t="s">
        <v>25</v>
      </c>
      <c r="B283">
        <v>19</v>
      </c>
      <c r="C283" s="9">
        <f t="shared" si="6"/>
        <v>165.9871123352525</v>
      </c>
    </row>
    <row r="284" spans="1:3" x14ac:dyDescent="0.2">
      <c r="A284" t="s">
        <v>25</v>
      </c>
      <c r="B284">
        <v>22</v>
      </c>
      <c r="C284" s="9">
        <f t="shared" si="6"/>
        <v>264.06713011833614</v>
      </c>
    </row>
    <row r="285" spans="1:3" x14ac:dyDescent="0.2">
      <c r="A285" t="s">
        <v>25</v>
      </c>
      <c r="B285">
        <v>22</v>
      </c>
      <c r="C285" s="9">
        <f t="shared" si="6"/>
        <v>264.06713011833614</v>
      </c>
    </row>
    <row r="286" spans="1:3" x14ac:dyDescent="0.2">
      <c r="A286" t="s">
        <v>25</v>
      </c>
      <c r="B286">
        <v>20</v>
      </c>
      <c r="C286" s="9">
        <f t="shared" si="6"/>
        <v>195.26468792394118</v>
      </c>
    </row>
    <row r="287" spans="1:3" x14ac:dyDescent="0.2">
      <c r="A287" t="s">
        <v>25</v>
      </c>
      <c r="B287">
        <v>24</v>
      </c>
      <c r="C287" s="9">
        <f t="shared" si="6"/>
        <v>347.84896693233321</v>
      </c>
    </row>
    <row r="288" spans="1:3" x14ac:dyDescent="0.2">
      <c r="A288" t="s">
        <v>25</v>
      </c>
      <c r="B288">
        <v>22</v>
      </c>
      <c r="C288" s="9">
        <f t="shared" si="6"/>
        <v>264.06713011833614</v>
      </c>
    </row>
    <row r="289" spans="1:3" x14ac:dyDescent="0.2">
      <c r="A289" t="s">
        <v>25</v>
      </c>
      <c r="B289">
        <v>24</v>
      </c>
      <c r="C289" s="9">
        <f t="shared" si="6"/>
        <v>347.84896693233321</v>
      </c>
    </row>
    <row r="290" spans="1:3" x14ac:dyDescent="0.2">
      <c r="A290" t="s">
        <v>25</v>
      </c>
      <c r="B290">
        <v>19</v>
      </c>
      <c r="C290" s="9">
        <f t="shared" si="6"/>
        <v>165.9871123352525</v>
      </c>
    </row>
    <row r="291" spans="1:3" x14ac:dyDescent="0.2">
      <c r="A291" t="s">
        <v>25</v>
      </c>
      <c r="B291">
        <v>20</v>
      </c>
      <c r="C291" s="9">
        <f t="shared" si="6"/>
        <v>195.26468792394118</v>
      </c>
    </row>
    <row r="292" spans="1:3" x14ac:dyDescent="0.2">
      <c r="A292" t="s">
        <v>25</v>
      </c>
      <c r="B292">
        <v>22</v>
      </c>
      <c r="C292" s="9">
        <f t="shared" si="6"/>
        <v>264.06713011833614</v>
      </c>
    </row>
    <row r="293" spans="1:3" x14ac:dyDescent="0.2">
      <c r="A293" t="s">
        <v>25</v>
      </c>
      <c r="B293">
        <v>23</v>
      </c>
      <c r="C293" s="9">
        <f t="shared" si="6"/>
        <v>303.98613251401991</v>
      </c>
    </row>
    <row r="294" spans="1:3" x14ac:dyDescent="0.2">
      <c r="A294" t="s">
        <v>25</v>
      </c>
      <c r="B294">
        <v>16</v>
      </c>
      <c r="C294" s="9">
        <f t="shared" si="6"/>
        <v>96.318497762691877</v>
      </c>
    </row>
    <row r="295" spans="1:3" x14ac:dyDescent="0.2">
      <c r="A295" t="s">
        <v>25</v>
      </c>
      <c r="B295">
        <v>15</v>
      </c>
      <c r="C295" s="9">
        <f t="shared" si="6"/>
        <v>78.513209826723369</v>
      </c>
    </row>
    <row r="296" spans="1:3" x14ac:dyDescent="0.2">
      <c r="A296" t="s">
        <v>25</v>
      </c>
      <c r="B296">
        <v>20</v>
      </c>
      <c r="C296" s="9">
        <f t="shared" si="6"/>
        <v>195.26468792394118</v>
      </c>
    </row>
    <row r="297" spans="1:3" x14ac:dyDescent="0.2">
      <c r="A297" t="s">
        <v>25</v>
      </c>
      <c r="B297">
        <v>25</v>
      </c>
      <c r="C297" s="9">
        <f t="shared" si="6"/>
        <v>395.8564474704969</v>
      </c>
    </row>
    <row r="298" spans="1:3" x14ac:dyDescent="0.2">
      <c r="A298" t="s">
        <v>25</v>
      </c>
      <c r="B298">
        <v>17</v>
      </c>
      <c r="C298" s="9">
        <f t="shared" si="6"/>
        <v>116.70607125619571</v>
      </c>
    </row>
    <row r="299" spans="1:3" x14ac:dyDescent="0.2">
      <c r="A299" t="s">
        <v>25</v>
      </c>
      <c r="B299">
        <v>25</v>
      </c>
      <c r="C299" s="9">
        <f t="shared" si="6"/>
        <v>395.8564474704969</v>
      </c>
    </row>
    <row r="300" spans="1:3" x14ac:dyDescent="0.2">
      <c r="A300" t="s">
        <v>25</v>
      </c>
      <c r="B300">
        <v>18</v>
      </c>
      <c r="C300" s="9">
        <f t="shared" si="6"/>
        <v>139.86522201804928</v>
      </c>
    </row>
    <row r="301" spans="1:3" x14ac:dyDescent="0.2">
      <c r="A301" t="s">
        <v>25</v>
      </c>
      <c r="B301">
        <v>23</v>
      </c>
      <c r="C301" s="9">
        <f t="shared" si="6"/>
        <v>303.98613251401991</v>
      </c>
    </row>
    <row r="302" spans="1:3" x14ac:dyDescent="0.2">
      <c r="A302" t="s">
        <v>25</v>
      </c>
      <c r="B302">
        <v>18</v>
      </c>
      <c r="C302" s="9">
        <f t="shared" si="6"/>
        <v>139.86522201804928</v>
      </c>
    </row>
    <row r="303" spans="1:3" x14ac:dyDescent="0.2">
      <c r="A303" t="s">
        <v>25</v>
      </c>
      <c r="B303">
        <v>17</v>
      </c>
      <c r="C303" s="9">
        <f t="shared" si="6"/>
        <v>116.70607125619571</v>
      </c>
    </row>
    <row r="304" spans="1:3" x14ac:dyDescent="0.2">
      <c r="A304" t="s">
        <v>25</v>
      </c>
      <c r="B304">
        <v>20</v>
      </c>
      <c r="C304" s="9">
        <f t="shared" si="6"/>
        <v>195.26468792394118</v>
      </c>
    </row>
    <row r="305" spans="1:3" x14ac:dyDescent="0.2">
      <c r="A305" t="s">
        <v>25</v>
      </c>
      <c r="B305">
        <v>21</v>
      </c>
      <c r="C305" s="9">
        <f t="shared" si="6"/>
        <v>227.89259925144006</v>
      </c>
    </row>
    <row r="306" spans="1:3" x14ac:dyDescent="0.2">
      <c r="A306" t="s">
        <v>25</v>
      </c>
      <c r="B306">
        <v>16</v>
      </c>
      <c r="C306" s="9">
        <f t="shared" ref="C306:C369" si="7">0.0148*(B306^3.167)</f>
        <v>96.318497762691877</v>
      </c>
    </row>
    <row r="307" spans="1:3" x14ac:dyDescent="0.2">
      <c r="A307" t="s">
        <v>25</v>
      </c>
      <c r="B307">
        <v>16</v>
      </c>
      <c r="C307" s="9">
        <f t="shared" si="7"/>
        <v>96.318497762691877</v>
      </c>
    </row>
    <row r="308" spans="1:3" x14ac:dyDescent="0.2">
      <c r="A308" t="s">
        <v>25</v>
      </c>
      <c r="B308">
        <v>23</v>
      </c>
      <c r="C308" s="9">
        <f t="shared" si="7"/>
        <v>303.98613251401991</v>
      </c>
    </row>
    <row r="309" spans="1:3" x14ac:dyDescent="0.2">
      <c r="A309" t="s">
        <v>25</v>
      </c>
      <c r="B309">
        <v>15</v>
      </c>
      <c r="C309" s="9">
        <f t="shared" si="7"/>
        <v>78.513209826723369</v>
      </c>
    </row>
    <row r="310" spans="1:3" x14ac:dyDescent="0.2">
      <c r="A310" t="s">
        <v>25</v>
      </c>
      <c r="B310">
        <v>25</v>
      </c>
      <c r="C310" s="9">
        <f t="shared" si="7"/>
        <v>395.8564474704969</v>
      </c>
    </row>
    <row r="311" spans="1:3" x14ac:dyDescent="0.2">
      <c r="A311" t="s">
        <v>25</v>
      </c>
      <c r="B311">
        <v>23</v>
      </c>
      <c r="C311" s="9">
        <f t="shared" si="7"/>
        <v>303.98613251401991</v>
      </c>
    </row>
    <row r="312" spans="1:3" x14ac:dyDescent="0.2">
      <c r="A312" t="s">
        <v>25</v>
      </c>
      <c r="B312">
        <v>22</v>
      </c>
      <c r="C312" s="9">
        <f t="shared" si="7"/>
        <v>264.06713011833614</v>
      </c>
    </row>
    <row r="313" spans="1:3" x14ac:dyDescent="0.2">
      <c r="A313" t="s">
        <v>25</v>
      </c>
      <c r="B313">
        <v>16</v>
      </c>
      <c r="C313" s="9">
        <f t="shared" si="7"/>
        <v>96.318497762691877</v>
      </c>
    </row>
    <row r="314" spans="1:3" x14ac:dyDescent="0.2">
      <c r="A314" t="s">
        <v>25</v>
      </c>
      <c r="B314">
        <v>22</v>
      </c>
      <c r="C314" s="9">
        <f t="shared" si="7"/>
        <v>264.06713011833614</v>
      </c>
    </row>
    <row r="315" spans="1:3" x14ac:dyDescent="0.2">
      <c r="A315" t="s">
        <v>25</v>
      </c>
      <c r="B315">
        <v>24</v>
      </c>
      <c r="C315" s="9">
        <f t="shared" si="7"/>
        <v>347.84896693233321</v>
      </c>
    </row>
    <row r="316" spans="1:3" x14ac:dyDescent="0.2">
      <c r="A316" t="s">
        <v>25</v>
      </c>
      <c r="B316">
        <v>18</v>
      </c>
      <c r="C316" s="9">
        <f t="shared" si="7"/>
        <v>139.86522201804928</v>
      </c>
    </row>
    <row r="317" spans="1:3" x14ac:dyDescent="0.2">
      <c r="A317" t="s">
        <v>25</v>
      </c>
      <c r="B317">
        <v>24</v>
      </c>
      <c r="C317" s="9">
        <f t="shared" si="7"/>
        <v>347.84896693233321</v>
      </c>
    </row>
    <row r="318" spans="1:3" x14ac:dyDescent="0.2">
      <c r="A318" t="s">
        <v>25</v>
      </c>
      <c r="B318">
        <v>20</v>
      </c>
      <c r="C318" s="9">
        <f t="shared" si="7"/>
        <v>195.26468792394118</v>
      </c>
    </row>
    <row r="319" spans="1:3" x14ac:dyDescent="0.2">
      <c r="A319" t="s">
        <v>25</v>
      </c>
      <c r="B319">
        <v>15</v>
      </c>
      <c r="C319" s="9">
        <f t="shared" si="7"/>
        <v>78.513209826723369</v>
      </c>
    </row>
    <row r="320" spans="1:3" x14ac:dyDescent="0.2">
      <c r="A320" t="s">
        <v>25</v>
      </c>
      <c r="B320">
        <v>17</v>
      </c>
      <c r="C320" s="9">
        <f t="shared" si="7"/>
        <v>116.70607125619571</v>
      </c>
    </row>
    <row r="321" spans="1:3" x14ac:dyDescent="0.2">
      <c r="A321" t="s">
        <v>25</v>
      </c>
      <c r="B321">
        <v>23</v>
      </c>
      <c r="C321" s="9">
        <f t="shared" si="7"/>
        <v>303.98613251401991</v>
      </c>
    </row>
    <row r="322" spans="1:3" x14ac:dyDescent="0.2">
      <c r="A322" t="s">
        <v>25</v>
      </c>
      <c r="B322">
        <v>18</v>
      </c>
      <c r="C322" s="9">
        <f t="shared" si="7"/>
        <v>139.86522201804928</v>
      </c>
    </row>
    <row r="323" spans="1:3" x14ac:dyDescent="0.2">
      <c r="A323" t="s">
        <v>25</v>
      </c>
      <c r="B323">
        <v>22</v>
      </c>
      <c r="C323" s="9">
        <f t="shared" si="7"/>
        <v>264.06713011833614</v>
      </c>
    </row>
    <row r="324" spans="1:3" x14ac:dyDescent="0.2">
      <c r="A324" t="s">
        <v>25</v>
      </c>
      <c r="B324">
        <v>22</v>
      </c>
      <c r="C324" s="9">
        <f t="shared" si="7"/>
        <v>264.06713011833614</v>
      </c>
    </row>
    <row r="325" spans="1:3" x14ac:dyDescent="0.2">
      <c r="A325" t="s">
        <v>25</v>
      </c>
      <c r="B325">
        <v>24</v>
      </c>
      <c r="C325" s="9">
        <f t="shared" si="7"/>
        <v>347.84896693233321</v>
      </c>
    </row>
    <row r="326" spans="1:3" x14ac:dyDescent="0.2">
      <c r="A326" t="s">
        <v>25</v>
      </c>
      <c r="B326">
        <v>20</v>
      </c>
      <c r="C326" s="9">
        <f t="shared" si="7"/>
        <v>195.26468792394118</v>
      </c>
    </row>
    <row r="327" spans="1:3" x14ac:dyDescent="0.2">
      <c r="A327" t="s">
        <v>25</v>
      </c>
      <c r="B327">
        <v>18</v>
      </c>
      <c r="C327" s="9">
        <f t="shared" si="7"/>
        <v>139.86522201804928</v>
      </c>
    </row>
    <row r="328" spans="1:3" x14ac:dyDescent="0.2">
      <c r="A328" t="s">
        <v>25</v>
      </c>
      <c r="B328">
        <v>21</v>
      </c>
      <c r="C328" s="9">
        <f t="shared" si="7"/>
        <v>227.89259925144006</v>
      </c>
    </row>
    <row r="329" spans="1:3" x14ac:dyDescent="0.2">
      <c r="A329" t="s">
        <v>25</v>
      </c>
      <c r="B329">
        <v>21</v>
      </c>
      <c r="C329" s="9">
        <f t="shared" si="7"/>
        <v>227.89259925144006</v>
      </c>
    </row>
    <row r="330" spans="1:3" x14ac:dyDescent="0.2">
      <c r="A330" t="s">
        <v>25</v>
      </c>
      <c r="B330">
        <v>21</v>
      </c>
      <c r="C330" s="9">
        <f t="shared" si="7"/>
        <v>227.89259925144006</v>
      </c>
    </row>
    <row r="331" spans="1:3" x14ac:dyDescent="0.2">
      <c r="A331" t="s">
        <v>25</v>
      </c>
      <c r="B331">
        <v>21</v>
      </c>
      <c r="C331" s="9">
        <f t="shared" si="7"/>
        <v>227.89259925144006</v>
      </c>
    </row>
    <row r="332" spans="1:3" x14ac:dyDescent="0.2">
      <c r="A332" t="s">
        <v>25</v>
      </c>
      <c r="B332">
        <v>23</v>
      </c>
      <c r="C332" s="9">
        <f t="shared" si="7"/>
        <v>303.98613251401991</v>
      </c>
    </row>
    <row r="333" spans="1:3" x14ac:dyDescent="0.2">
      <c r="A333" t="s">
        <v>25</v>
      </c>
      <c r="B333">
        <v>18</v>
      </c>
      <c r="C333" s="9">
        <f t="shared" si="7"/>
        <v>139.86522201804928</v>
      </c>
    </row>
    <row r="334" spans="1:3" x14ac:dyDescent="0.2">
      <c r="A334" t="s">
        <v>25</v>
      </c>
      <c r="B334">
        <v>19</v>
      </c>
      <c r="C334" s="9">
        <f t="shared" si="7"/>
        <v>165.9871123352525</v>
      </c>
    </row>
    <row r="335" spans="1:3" x14ac:dyDescent="0.2">
      <c r="A335" t="s">
        <v>25</v>
      </c>
      <c r="B335">
        <v>21</v>
      </c>
      <c r="C335" s="9">
        <f t="shared" si="7"/>
        <v>227.89259925144006</v>
      </c>
    </row>
    <row r="336" spans="1:3" x14ac:dyDescent="0.2">
      <c r="A336" t="s">
        <v>25</v>
      </c>
      <c r="B336">
        <v>15</v>
      </c>
      <c r="C336" s="9">
        <f t="shared" si="7"/>
        <v>78.513209826723369</v>
      </c>
    </row>
    <row r="337" spans="1:3" x14ac:dyDescent="0.2">
      <c r="A337" t="s">
        <v>25</v>
      </c>
      <c r="B337">
        <v>17</v>
      </c>
      <c r="C337" s="9">
        <f t="shared" si="7"/>
        <v>116.70607125619571</v>
      </c>
    </row>
    <row r="338" spans="1:3" x14ac:dyDescent="0.2">
      <c r="A338" t="s">
        <v>25</v>
      </c>
      <c r="B338">
        <v>20</v>
      </c>
      <c r="C338" s="9">
        <f t="shared" si="7"/>
        <v>195.26468792394118</v>
      </c>
    </row>
    <row r="339" spans="1:3" x14ac:dyDescent="0.2">
      <c r="A339" t="s">
        <v>25</v>
      </c>
      <c r="B339">
        <v>18</v>
      </c>
      <c r="C339" s="9">
        <f t="shared" si="7"/>
        <v>139.86522201804928</v>
      </c>
    </row>
    <row r="340" spans="1:3" x14ac:dyDescent="0.2">
      <c r="A340" t="s">
        <v>25</v>
      </c>
      <c r="B340">
        <v>22</v>
      </c>
      <c r="C340" s="9">
        <f t="shared" si="7"/>
        <v>264.06713011833614</v>
      </c>
    </row>
    <row r="341" spans="1:3" x14ac:dyDescent="0.2">
      <c r="A341" t="s">
        <v>25</v>
      </c>
      <c r="B341">
        <v>24</v>
      </c>
      <c r="C341" s="9">
        <f t="shared" si="7"/>
        <v>347.84896693233321</v>
      </c>
    </row>
    <row r="342" spans="1:3" x14ac:dyDescent="0.2">
      <c r="A342" t="s">
        <v>25</v>
      </c>
      <c r="B342">
        <v>16</v>
      </c>
      <c r="C342" s="9">
        <f t="shared" si="7"/>
        <v>96.318497762691877</v>
      </c>
    </row>
    <row r="343" spans="1:3" x14ac:dyDescent="0.2">
      <c r="A343" t="s">
        <v>25</v>
      </c>
      <c r="B343">
        <v>25</v>
      </c>
      <c r="C343" s="9">
        <f t="shared" si="7"/>
        <v>395.8564474704969</v>
      </c>
    </row>
    <row r="344" spans="1:3" x14ac:dyDescent="0.2">
      <c r="A344" t="s">
        <v>25</v>
      </c>
      <c r="B344">
        <v>20</v>
      </c>
      <c r="C344" s="9">
        <f t="shared" si="7"/>
        <v>195.26468792394118</v>
      </c>
    </row>
    <row r="345" spans="1:3" x14ac:dyDescent="0.2">
      <c r="A345" t="s">
        <v>25</v>
      </c>
      <c r="B345">
        <v>18</v>
      </c>
      <c r="C345" s="9">
        <f t="shared" si="7"/>
        <v>139.86522201804928</v>
      </c>
    </row>
    <row r="346" spans="1:3" x14ac:dyDescent="0.2">
      <c r="A346" t="s">
        <v>25</v>
      </c>
      <c r="B346">
        <v>15</v>
      </c>
      <c r="C346" s="9">
        <f t="shared" si="7"/>
        <v>78.513209826723369</v>
      </c>
    </row>
    <row r="347" spans="1:3" x14ac:dyDescent="0.2">
      <c r="A347" t="s">
        <v>25</v>
      </c>
      <c r="B347">
        <v>18</v>
      </c>
      <c r="C347" s="9">
        <f t="shared" si="7"/>
        <v>139.86522201804928</v>
      </c>
    </row>
    <row r="348" spans="1:3" x14ac:dyDescent="0.2">
      <c r="A348" t="s">
        <v>25</v>
      </c>
      <c r="B348">
        <v>22</v>
      </c>
      <c r="C348" s="9">
        <f t="shared" si="7"/>
        <v>264.06713011833614</v>
      </c>
    </row>
    <row r="349" spans="1:3" x14ac:dyDescent="0.2">
      <c r="A349" t="s">
        <v>25</v>
      </c>
      <c r="B349">
        <v>18</v>
      </c>
      <c r="C349" s="9">
        <f t="shared" si="7"/>
        <v>139.86522201804928</v>
      </c>
    </row>
    <row r="350" spans="1:3" x14ac:dyDescent="0.2">
      <c r="A350" t="s">
        <v>25</v>
      </c>
      <c r="B350">
        <v>22</v>
      </c>
      <c r="C350" s="9">
        <f t="shared" si="7"/>
        <v>264.06713011833614</v>
      </c>
    </row>
    <row r="351" spans="1:3" x14ac:dyDescent="0.2">
      <c r="A351" t="s">
        <v>25</v>
      </c>
      <c r="B351">
        <v>17</v>
      </c>
      <c r="C351" s="9">
        <f t="shared" si="7"/>
        <v>116.70607125619571</v>
      </c>
    </row>
    <row r="352" spans="1:3" x14ac:dyDescent="0.2">
      <c r="A352" t="s">
        <v>25</v>
      </c>
      <c r="B352">
        <v>16</v>
      </c>
      <c r="C352" s="9">
        <f t="shared" si="7"/>
        <v>96.318497762691877</v>
      </c>
    </row>
    <row r="353" spans="1:3" x14ac:dyDescent="0.2">
      <c r="A353" t="s">
        <v>25</v>
      </c>
      <c r="B353">
        <v>18</v>
      </c>
      <c r="C353" s="9">
        <f t="shared" si="7"/>
        <v>139.86522201804928</v>
      </c>
    </row>
    <row r="354" spans="1:3" x14ac:dyDescent="0.2">
      <c r="A354" t="s">
        <v>25</v>
      </c>
      <c r="B354">
        <v>22</v>
      </c>
      <c r="C354" s="9">
        <f t="shared" si="7"/>
        <v>264.06713011833614</v>
      </c>
    </row>
    <row r="355" spans="1:3" x14ac:dyDescent="0.2">
      <c r="A355" t="s">
        <v>25</v>
      </c>
      <c r="B355">
        <v>17</v>
      </c>
      <c r="C355" s="9">
        <f t="shared" si="7"/>
        <v>116.70607125619571</v>
      </c>
    </row>
    <row r="356" spans="1:3" x14ac:dyDescent="0.2">
      <c r="A356" t="s">
        <v>25</v>
      </c>
      <c r="B356">
        <v>17</v>
      </c>
      <c r="C356" s="9">
        <f t="shared" si="7"/>
        <v>116.70607125619571</v>
      </c>
    </row>
    <row r="357" spans="1:3" x14ac:dyDescent="0.2">
      <c r="A357" t="s">
        <v>25</v>
      </c>
      <c r="B357">
        <v>24</v>
      </c>
      <c r="C357" s="9">
        <f t="shared" si="7"/>
        <v>347.84896693233321</v>
      </c>
    </row>
    <row r="358" spans="1:3" x14ac:dyDescent="0.2">
      <c r="A358" t="s">
        <v>25</v>
      </c>
      <c r="B358">
        <v>18</v>
      </c>
      <c r="C358" s="9">
        <f t="shared" si="7"/>
        <v>139.86522201804928</v>
      </c>
    </row>
    <row r="359" spans="1:3" x14ac:dyDescent="0.2">
      <c r="A359" t="s">
        <v>25</v>
      </c>
      <c r="B359">
        <v>24</v>
      </c>
      <c r="C359" s="9">
        <f t="shared" si="7"/>
        <v>347.84896693233321</v>
      </c>
    </row>
    <row r="360" spans="1:3" x14ac:dyDescent="0.2">
      <c r="A360" t="s">
        <v>25</v>
      </c>
      <c r="B360">
        <v>24</v>
      </c>
      <c r="C360" s="9">
        <f t="shared" si="7"/>
        <v>347.84896693233321</v>
      </c>
    </row>
    <row r="361" spans="1:3" x14ac:dyDescent="0.2">
      <c r="A361" t="s">
        <v>25</v>
      </c>
      <c r="B361">
        <v>15</v>
      </c>
      <c r="C361" s="9">
        <f t="shared" si="7"/>
        <v>78.513209826723369</v>
      </c>
    </row>
    <row r="362" spans="1:3" x14ac:dyDescent="0.2">
      <c r="A362" t="s">
        <v>25</v>
      </c>
      <c r="B362">
        <v>20</v>
      </c>
      <c r="C362" s="9">
        <f t="shared" si="7"/>
        <v>195.26468792394118</v>
      </c>
    </row>
    <row r="363" spans="1:3" x14ac:dyDescent="0.2">
      <c r="A363" t="s">
        <v>25</v>
      </c>
      <c r="B363">
        <v>24</v>
      </c>
      <c r="C363" s="9">
        <f t="shared" si="7"/>
        <v>347.84896693233321</v>
      </c>
    </row>
    <row r="364" spans="1:3" x14ac:dyDescent="0.2">
      <c r="A364" t="s">
        <v>25</v>
      </c>
      <c r="B364">
        <v>20</v>
      </c>
      <c r="C364" s="9">
        <f t="shared" si="7"/>
        <v>195.26468792394118</v>
      </c>
    </row>
    <row r="365" spans="1:3" x14ac:dyDescent="0.2">
      <c r="A365" t="s">
        <v>25</v>
      </c>
      <c r="B365">
        <v>20</v>
      </c>
      <c r="C365" s="9">
        <f t="shared" si="7"/>
        <v>195.26468792394118</v>
      </c>
    </row>
    <row r="366" spans="1:3" x14ac:dyDescent="0.2">
      <c r="A366" t="s">
        <v>25</v>
      </c>
      <c r="B366">
        <v>21</v>
      </c>
      <c r="C366" s="9">
        <f t="shared" si="7"/>
        <v>227.89259925144006</v>
      </c>
    </row>
    <row r="367" spans="1:3" x14ac:dyDescent="0.2">
      <c r="A367" t="s">
        <v>25</v>
      </c>
      <c r="B367">
        <v>19</v>
      </c>
      <c r="C367" s="9">
        <f t="shared" si="7"/>
        <v>165.9871123352525</v>
      </c>
    </row>
    <row r="368" spans="1:3" x14ac:dyDescent="0.2">
      <c r="A368" t="s">
        <v>25</v>
      </c>
      <c r="B368">
        <v>19</v>
      </c>
      <c r="C368" s="9">
        <f t="shared" si="7"/>
        <v>165.9871123352525</v>
      </c>
    </row>
    <row r="369" spans="1:3" x14ac:dyDescent="0.2">
      <c r="A369" t="s">
        <v>25</v>
      </c>
      <c r="B369">
        <v>16</v>
      </c>
      <c r="C369" s="9">
        <f t="shared" si="7"/>
        <v>96.318497762691877</v>
      </c>
    </row>
    <row r="370" spans="1:3" x14ac:dyDescent="0.2">
      <c r="A370" t="s">
        <v>25</v>
      </c>
      <c r="B370">
        <v>18</v>
      </c>
      <c r="C370" s="9">
        <f t="shared" ref="C370:C433" si="8">0.0148*(B370^3.167)</f>
        <v>139.86522201804928</v>
      </c>
    </row>
    <row r="371" spans="1:3" x14ac:dyDescent="0.2">
      <c r="A371" t="s">
        <v>25</v>
      </c>
      <c r="B371">
        <v>20</v>
      </c>
      <c r="C371" s="9">
        <f t="shared" si="8"/>
        <v>195.26468792394118</v>
      </c>
    </row>
    <row r="372" spans="1:3" x14ac:dyDescent="0.2">
      <c r="A372" t="s">
        <v>25</v>
      </c>
      <c r="B372">
        <v>21</v>
      </c>
      <c r="C372" s="9">
        <f t="shared" si="8"/>
        <v>227.89259925144006</v>
      </c>
    </row>
    <row r="373" spans="1:3" x14ac:dyDescent="0.2">
      <c r="A373" t="s">
        <v>25</v>
      </c>
      <c r="B373">
        <v>25</v>
      </c>
      <c r="C373" s="9">
        <f t="shared" si="8"/>
        <v>395.8564474704969</v>
      </c>
    </row>
    <row r="374" spans="1:3" x14ac:dyDescent="0.2">
      <c r="A374" t="s">
        <v>25</v>
      </c>
      <c r="B374">
        <v>24</v>
      </c>
      <c r="C374" s="9">
        <f t="shared" si="8"/>
        <v>347.84896693233321</v>
      </c>
    </row>
    <row r="375" spans="1:3" x14ac:dyDescent="0.2">
      <c r="A375" t="s">
        <v>25</v>
      </c>
      <c r="B375">
        <v>23</v>
      </c>
      <c r="C375" s="9">
        <f t="shared" si="8"/>
        <v>303.98613251401991</v>
      </c>
    </row>
    <row r="376" spans="1:3" x14ac:dyDescent="0.2">
      <c r="A376" t="s">
        <v>25</v>
      </c>
      <c r="B376">
        <v>17</v>
      </c>
      <c r="C376" s="9">
        <f t="shared" si="8"/>
        <v>116.70607125619571</v>
      </c>
    </row>
    <row r="377" spans="1:3" x14ac:dyDescent="0.2">
      <c r="A377" t="s">
        <v>25</v>
      </c>
      <c r="B377">
        <v>25</v>
      </c>
      <c r="C377" s="9">
        <f t="shared" si="8"/>
        <v>395.8564474704969</v>
      </c>
    </row>
    <row r="378" spans="1:3" x14ac:dyDescent="0.2">
      <c r="A378" t="s">
        <v>25</v>
      </c>
      <c r="B378">
        <v>22</v>
      </c>
      <c r="C378" s="9">
        <f t="shared" si="8"/>
        <v>264.06713011833614</v>
      </c>
    </row>
    <row r="379" spans="1:3" x14ac:dyDescent="0.2">
      <c r="A379" t="s">
        <v>25</v>
      </c>
      <c r="B379">
        <v>25</v>
      </c>
      <c r="C379" s="9">
        <f t="shared" si="8"/>
        <v>395.8564474704969</v>
      </c>
    </row>
    <row r="380" spans="1:3" x14ac:dyDescent="0.2">
      <c r="A380" t="s">
        <v>25</v>
      </c>
      <c r="B380">
        <v>23</v>
      </c>
      <c r="C380" s="9">
        <f t="shared" si="8"/>
        <v>303.98613251401991</v>
      </c>
    </row>
    <row r="381" spans="1:3" x14ac:dyDescent="0.2">
      <c r="A381" t="s">
        <v>25</v>
      </c>
      <c r="B381">
        <v>17</v>
      </c>
      <c r="C381" s="9">
        <f t="shared" si="8"/>
        <v>116.70607125619571</v>
      </c>
    </row>
    <row r="382" spans="1:3" x14ac:dyDescent="0.2">
      <c r="A382" t="s">
        <v>25</v>
      </c>
      <c r="B382">
        <v>18</v>
      </c>
      <c r="C382" s="9">
        <f t="shared" si="8"/>
        <v>139.86522201804928</v>
      </c>
    </row>
    <row r="383" spans="1:3" x14ac:dyDescent="0.2">
      <c r="A383" t="s">
        <v>25</v>
      </c>
      <c r="B383">
        <v>15</v>
      </c>
      <c r="C383" s="9">
        <f t="shared" si="8"/>
        <v>78.513209826723369</v>
      </c>
    </row>
    <row r="384" spans="1:3" x14ac:dyDescent="0.2">
      <c r="A384" t="s">
        <v>25</v>
      </c>
      <c r="B384">
        <v>23</v>
      </c>
      <c r="C384" s="9">
        <f t="shared" si="8"/>
        <v>303.98613251401991</v>
      </c>
    </row>
    <row r="385" spans="1:3" x14ac:dyDescent="0.2">
      <c r="A385" t="s">
        <v>25</v>
      </c>
      <c r="B385">
        <v>18</v>
      </c>
      <c r="C385" s="9">
        <f t="shared" si="8"/>
        <v>139.86522201804928</v>
      </c>
    </row>
    <row r="386" spans="1:3" x14ac:dyDescent="0.2">
      <c r="A386" t="s">
        <v>25</v>
      </c>
      <c r="B386">
        <v>19</v>
      </c>
      <c r="C386" s="9">
        <f t="shared" si="8"/>
        <v>165.9871123352525</v>
      </c>
    </row>
    <row r="387" spans="1:3" x14ac:dyDescent="0.2">
      <c r="A387" t="s">
        <v>25</v>
      </c>
      <c r="B387">
        <v>20</v>
      </c>
      <c r="C387" s="9">
        <f t="shared" si="8"/>
        <v>195.26468792394118</v>
      </c>
    </row>
    <row r="388" spans="1:3" x14ac:dyDescent="0.2">
      <c r="A388" t="s">
        <v>25</v>
      </c>
      <c r="B388">
        <v>19</v>
      </c>
      <c r="C388" s="9">
        <f t="shared" si="8"/>
        <v>165.9871123352525</v>
      </c>
    </row>
    <row r="389" spans="1:3" x14ac:dyDescent="0.2">
      <c r="A389" t="s">
        <v>25</v>
      </c>
      <c r="B389">
        <v>18</v>
      </c>
      <c r="C389" s="9">
        <f t="shared" si="8"/>
        <v>139.86522201804928</v>
      </c>
    </row>
    <row r="390" spans="1:3" x14ac:dyDescent="0.2">
      <c r="A390" t="s">
        <v>25</v>
      </c>
      <c r="B390">
        <v>24</v>
      </c>
      <c r="C390" s="9">
        <f t="shared" si="8"/>
        <v>347.84896693233321</v>
      </c>
    </row>
    <row r="391" spans="1:3" x14ac:dyDescent="0.2">
      <c r="A391" t="s">
        <v>25</v>
      </c>
      <c r="B391">
        <v>22</v>
      </c>
      <c r="C391" s="9">
        <f t="shared" si="8"/>
        <v>264.06713011833614</v>
      </c>
    </row>
    <row r="392" spans="1:3" x14ac:dyDescent="0.2">
      <c r="A392" t="s">
        <v>25</v>
      </c>
      <c r="B392">
        <v>17</v>
      </c>
      <c r="C392" s="9">
        <f t="shared" si="8"/>
        <v>116.70607125619571</v>
      </c>
    </row>
    <row r="393" spans="1:3" x14ac:dyDescent="0.2">
      <c r="A393" t="s">
        <v>25</v>
      </c>
      <c r="B393">
        <v>23</v>
      </c>
      <c r="C393" s="9">
        <f t="shared" si="8"/>
        <v>303.98613251401991</v>
      </c>
    </row>
    <row r="394" spans="1:3" x14ac:dyDescent="0.2">
      <c r="A394" t="s">
        <v>25</v>
      </c>
      <c r="B394">
        <v>18</v>
      </c>
      <c r="C394" s="9">
        <f t="shared" si="8"/>
        <v>139.86522201804928</v>
      </c>
    </row>
    <row r="395" spans="1:3" x14ac:dyDescent="0.2">
      <c r="A395" t="s">
        <v>25</v>
      </c>
      <c r="B395">
        <v>25</v>
      </c>
      <c r="C395" s="9">
        <f t="shared" si="8"/>
        <v>395.8564474704969</v>
      </c>
    </row>
    <row r="396" spans="1:3" x14ac:dyDescent="0.2">
      <c r="A396" t="s">
        <v>25</v>
      </c>
      <c r="B396">
        <v>23</v>
      </c>
      <c r="C396" s="9">
        <f t="shared" si="8"/>
        <v>303.98613251401991</v>
      </c>
    </row>
    <row r="397" spans="1:3" x14ac:dyDescent="0.2">
      <c r="A397" t="s">
        <v>25</v>
      </c>
      <c r="B397">
        <v>17</v>
      </c>
      <c r="C397" s="9">
        <f t="shared" si="8"/>
        <v>116.70607125619571</v>
      </c>
    </row>
    <row r="398" spans="1:3" x14ac:dyDescent="0.2">
      <c r="A398" t="s">
        <v>25</v>
      </c>
      <c r="B398">
        <v>19</v>
      </c>
      <c r="C398" s="9">
        <f t="shared" si="8"/>
        <v>165.9871123352525</v>
      </c>
    </row>
    <row r="399" spans="1:3" x14ac:dyDescent="0.2">
      <c r="A399" t="s">
        <v>25</v>
      </c>
      <c r="B399">
        <v>25</v>
      </c>
      <c r="C399" s="9">
        <f t="shared" si="8"/>
        <v>395.8564474704969</v>
      </c>
    </row>
    <row r="400" spans="1:3" x14ac:dyDescent="0.2">
      <c r="A400" t="s">
        <v>25</v>
      </c>
      <c r="B400">
        <v>21</v>
      </c>
      <c r="C400" s="9">
        <f t="shared" si="8"/>
        <v>227.89259925144006</v>
      </c>
    </row>
    <row r="401" spans="1:3" x14ac:dyDescent="0.2">
      <c r="A401" t="s">
        <v>25</v>
      </c>
      <c r="B401">
        <v>24</v>
      </c>
      <c r="C401" s="9">
        <f t="shared" si="8"/>
        <v>347.84896693233321</v>
      </c>
    </row>
    <row r="402" spans="1:3" x14ac:dyDescent="0.2">
      <c r="A402" t="s">
        <v>25</v>
      </c>
      <c r="B402">
        <v>20</v>
      </c>
      <c r="C402" s="9">
        <f t="shared" si="8"/>
        <v>195.26468792394118</v>
      </c>
    </row>
    <row r="403" spans="1:3" x14ac:dyDescent="0.2">
      <c r="A403" t="s">
        <v>25</v>
      </c>
      <c r="B403">
        <v>17</v>
      </c>
      <c r="C403" s="9">
        <f t="shared" si="8"/>
        <v>116.70607125619571</v>
      </c>
    </row>
    <row r="404" spans="1:3" x14ac:dyDescent="0.2">
      <c r="A404" t="s">
        <v>25</v>
      </c>
      <c r="B404">
        <v>18</v>
      </c>
      <c r="C404" s="9">
        <f t="shared" si="8"/>
        <v>139.86522201804928</v>
      </c>
    </row>
    <row r="405" spans="1:3" x14ac:dyDescent="0.2">
      <c r="A405" t="s">
        <v>25</v>
      </c>
      <c r="B405">
        <v>23</v>
      </c>
      <c r="C405" s="9">
        <f t="shared" si="8"/>
        <v>303.98613251401991</v>
      </c>
    </row>
    <row r="406" spans="1:3" x14ac:dyDescent="0.2">
      <c r="A406" t="s">
        <v>25</v>
      </c>
      <c r="B406">
        <v>16</v>
      </c>
      <c r="C406" s="9">
        <f t="shared" si="8"/>
        <v>96.318497762691877</v>
      </c>
    </row>
    <row r="407" spans="1:3" x14ac:dyDescent="0.2">
      <c r="A407" t="s">
        <v>25</v>
      </c>
      <c r="B407">
        <v>15</v>
      </c>
      <c r="C407" s="9">
        <f t="shared" si="8"/>
        <v>78.513209826723369</v>
      </c>
    </row>
    <row r="408" spans="1:3" x14ac:dyDescent="0.2">
      <c r="A408" t="s">
        <v>25</v>
      </c>
      <c r="B408">
        <v>24</v>
      </c>
      <c r="C408" s="9">
        <f t="shared" si="8"/>
        <v>347.84896693233321</v>
      </c>
    </row>
    <row r="409" spans="1:3" x14ac:dyDescent="0.2">
      <c r="A409" t="s">
        <v>25</v>
      </c>
      <c r="B409">
        <v>25</v>
      </c>
      <c r="C409" s="9">
        <f t="shared" si="8"/>
        <v>395.8564474704969</v>
      </c>
    </row>
    <row r="410" spans="1:3" x14ac:dyDescent="0.2">
      <c r="A410" t="s">
        <v>25</v>
      </c>
      <c r="B410">
        <v>23</v>
      </c>
      <c r="C410" s="9">
        <f t="shared" si="8"/>
        <v>303.98613251401991</v>
      </c>
    </row>
    <row r="411" spans="1:3" x14ac:dyDescent="0.2">
      <c r="A411" t="s">
        <v>25</v>
      </c>
      <c r="B411">
        <v>15</v>
      </c>
      <c r="C411" s="9">
        <f t="shared" si="8"/>
        <v>78.513209826723369</v>
      </c>
    </row>
    <row r="412" spans="1:3" x14ac:dyDescent="0.2">
      <c r="A412" t="s">
        <v>25</v>
      </c>
      <c r="B412">
        <v>25</v>
      </c>
      <c r="C412" s="9">
        <f t="shared" si="8"/>
        <v>395.8564474704969</v>
      </c>
    </row>
    <row r="413" spans="1:3" x14ac:dyDescent="0.2">
      <c r="A413" t="s">
        <v>25</v>
      </c>
      <c r="B413">
        <v>19</v>
      </c>
      <c r="C413" s="9">
        <f t="shared" si="8"/>
        <v>165.9871123352525</v>
      </c>
    </row>
    <row r="414" spans="1:3" x14ac:dyDescent="0.2">
      <c r="A414" t="s">
        <v>25</v>
      </c>
      <c r="B414">
        <v>25</v>
      </c>
      <c r="C414" s="9">
        <f t="shared" si="8"/>
        <v>395.8564474704969</v>
      </c>
    </row>
    <row r="415" spans="1:3" x14ac:dyDescent="0.2">
      <c r="A415" t="s">
        <v>25</v>
      </c>
      <c r="B415">
        <v>19</v>
      </c>
      <c r="C415" s="9">
        <f t="shared" si="8"/>
        <v>165.9871123352525</v>
      </c>
    </row>
    <row r="416" spans="1:3" x14ac:dyDescent="0.2">
      <c r="A416" t="s">
        <v>25</v>
      </c>
      <c r="B416">
        <v>22</v>
      </c>
      <c r="C416" s="9">
        <f t="shared" si="8"/>
        <v>264.06713011833614</v>
      </c>
    </row>
    <row r="417" spans="1:3" x14ac:dyDescent="0.2">
      <c r="A417" t="s">
        <v>25</v>
      </c>
      <c r="B417">
        <v>18</v>
      </c>
      <c r="C417" s="9">
        <f t="shared" si="8"/>
        <v>139.86522201804928</v>
      </c>
    </row>
    <row r="418" spans="1:3" x14ac:dyDescent="0.2">
      <c r="A418" t="s">
        <v>25</v>
      </c>
      <c r="B418">
        <v>15</v>
      </c>
      <c r="C418" s="9">
        <f t="shared" si="8"/>
        <v>78.513209826723369</v>
      </c>
    </row>
    <row r="419" spans="1:3" x14ac:dyDescent="0.2">
      <c r="A419" t="s">
        <v>25</v>
      </c>
      <c r="B419">
        <v>16</v>
      </c>
      <c r="C419" s="9">
        <f t="shared" si="8"/>
        <v>96.318497762691877</v>
      </c>
    </row>
    <row r="420" spans="1:3" x14ac:dyDescent="0.2">
      <c r="A420" t="s">
        <v>25</v>
      </c>
      <c r="B420">
        <v>23</v>
      </c>
      <c r="C420" s="9">
        <f t="shared" si="8"/>
        <v>303.98613251401991</v>
      </c>
    </row>
    <row r="421" spans="1:3" x14ac:dyDescent="0.2">
      <c r="A421" t="s">
        <v>25</v>
      </c>
      <c r="B421">
        <v>24</v>
      </c>
      <c r="C421" s="9">
        <f t="shared" si="8"/>
        <v>347.84896693233321</v>
      </c>
    </row>
    <row r="422" spans="1:3" x14ac:dyDescent="0.2">
      <c r="A422" t="s">
        <v>25</v>
      </c>
      <c r="B422">
        <v>22</v>
      </c>
      <c r="C422" s="9">
        <f t="shared" si="8"/>
        <v>264.06713011833614</v>
      </c>
    </row>
    <row r="423" spans="1:3" x14ac:dyDescent="0.2">
      <c r="A423" t="s">
        <v>25</v>
      </c>
      <c r="B423">
        <v>18</v>
      </c>
      <c r="C423" s="9">
        <f t="shared" si="8"/>
        <v>139.86522201804928</v>
      </c>
    </row>
    <row r="424" spans="1:3" x14ac:dyDescent="0.2">
      <c r="A424" t="s">
        <v>25</v>
      </c>
      <c r="B424">
        <v>21</v>
      </c>
      <c r="C424" s="9">
        <f t="shared" si="8"/>
        <v>227.89259925144006</v>
      </c>
    </row>
    <row r="425" spans="1:3" x14ac:dyDescent="0.2">
      <c r="A425" t="s">
        <v>25</v>
      </c>
      <c r="B425">
        <v>17</v>
      </c>
      <c r="C425" s="9">
        <f t="shared" si="8"/>
        <v>116.70607125619571</v>
      </c>
    </row>
    <row r="426" spans="1:3" x14ac:dyDescent="0.2">
      <c r="A426" t="s">
        <v>25</v>
      </c>
      <c r="B426">
        <v>25</v>
      </c>
      <c r="C426" s="9">
        <f t="shared" si="8"/>
        <v>395.8564474704969</v>
      </c>
    </row>
    <row r="427" spans="1:3" x14ac:dyDescent="0.2">
      <c r="A427" t="s">
        <v>25</v>
      </c>
      <c r="B427">
        <v>18</v>
      </c>
      <c r="C427" s="9">
        <f t="shared" si="8"/>
        <v>139.86522201804928</v>
      </c>
    </row>
    <row r="428" spans="1:3" x14ac:dyDescent="0.2">
      <c r="A428" t="s">
        <v>25</v>
      </c>
      <c r="B428">
        <v>20</v>
      </c>
      <c r="C428" s="9">
        <f t="shared" si="8"/>
        <v>195.26468792394118</v>
      </c>
    </row>
    <row r="429" spans="1:3" x14ac:dyDescent="0.2">
      <c r="A429" t="s">
        <v>25</v>
      </c>
      <c r="B429">
        <v>22</v>
      </c>
      <c r="C429" s="9">
        <f t="shared" si="8"/>
        <v>264.06713011833614</v>
      </c>
    </row>
    <row r="430" spans="1:3" x14ac:dyDescent="0.2">
      <c r="A430" t="s">
        <v>25</v>
      </c>
      <c r="B430">
        <v>24</v>
      </c>
      <c r="C430" s="9">
        <f t="shared" si="8"/>
        <v>347.84896693233321</v>
      </c>
    </row>
    <row r="431" spans="1:3" x14ac:dyDescent="0.2">
      <c r="A431" t="s">
        <v>25</v>
      </c>
      <c r="B431">
        <v>23</v>
      </c>
      <c r="C431" s="9">
        <f t="shared" si="8"/>
        <v>303.98613251401991</v>
      </c>
    </row>
    <row r="432" spans="1:3" x14ac:dyDescent="0.2">
      <c r="A432" t="s">
        <v>25</v>
      </c>
      <c r="B432">
        <v>17</v>
      </c>
      <c r="C432" s="9">
        <f t="shared" si="8"/>
        <v>116.70607125619571</v>
      </c>
    </row>
    <row r="433" spans="1:3" x14ac:dyDescent="0.2">
      <c r="A433" t="s">
        <v>25</v>
      </c>
      <c r="B433">
        <v>15</v>
      </c>
      <c r="C433" s="9">
        <f t="shared" si="8"/>
        <v>78.513209826723369</v>
      </c>
    </row>
    <row r="434" spans="1:3" x14ac:dyDescent="0.2">
      <c r="A434" t="s">
        <v>25</v>
      </c>
      <c r="B434">
        <v>22</v>
      </c>
      <c r="C434" s="9">
        <f t="shared" ref="C434:C497" si="9">0.0148*(B434^3.167)</f>
        <v>264.06713011833614</v>
      </c>
    </row>
    <row r="435" spans="1:3" x14ac:dyDescent="0.2">
      <c r="A435" t="s">
        <v>25</v>
      </c>
      <c r="B435">
        <v>23</v>
      </c>
      <c r="C435" s="9">
        <f t="shared" si="9"/>
        <v>303.98613251401991</v>
      </c>
    </row>
    <row r="436" spans="1:3" x14ac:dyDescent="0.2">
      <c r="A436" t="s">
        <v>25</v>
      </c>
      <c r="B436">
        <v>20</v>
      </c>
      <c r="C436" s="9">
        <f t="shared" si="9"/>
        <v>195.26468792394118</v>
      </c>
    </row>
    <row r="437" spans="1:3" x14ac:dyDescent="0.2">
      <c r="A437" t="s">
        <v>25</v>
      </c>
      <c r="B437">
        <v>22</v>
      </c>
      <c r="C437" s="9">
        <f t="shared" si="9"/>
        <v>264.06713011833614</v>
      </c>
    </row>
    <row r="438" spans="1:3" x14ac:dyDescent="0.2">
      <c r="A438" t="s">
        <v>25</v>
      </c>
      <c r="B438">
        <v>15</v>
      </c>
      <c r="C438" s="9">
        <f t="shared" si="9"/>
        <v>78.513209826723369</v>
      </c>
    </row>
    <row r="439" spans="1:3" x14ac:dyDescent="0.2">
      <c r="A439" t="s">
        <v>25</v>
      </c>
      <c r="B439">
        <v>20</v>
      </c>
      <c r="C439" s="9">
        <f t="shared" si="9"/>
        <v>195.26468792394118</v>
      </c>
    </row>
    <row r="440" spans="1:3" x14ac:dyDescent="0.2">
      <c r="A440" t="s">
        <v>25</v>
      </c>
      <c r="B440">
        <v>21</v>
      </c>
      <c r="C440" s="9">
        <f t="shared" si="9"/>
        <v>227.89259925144006</v>
      </c>
    </row>
    <row r="441" spans="1:3" x14ac:dyDescent="0.2">
      <c r="A441" t="s">
        <v>25</v>
      </c>
      <c r="B441">
        <v>24</v>
      </c>
      <c r="C441" s="9">
        <f t="shared" si="9"/>
        <v>347.84896693233321</v>
      </c>
    </row>
    <row r="442" spans="1:3" x14ac:dyDescent="0.2">
      <c r="A442" t="s">
        <v>25</v>
      </c>
      <c r="B442">
        <v>21</v>
      </c>
      <c r="C442" s="9">
        <f t="shared" si="9"/>
        <v>227.89259925144006</v>
      </c>
    </row>
    <row r="443" spans="1:3" x14ac:dyDescent="0.2">
      <c r="A443" t="s">
        <v>25</v>
      </c>
      <c r="B443">
        <v>18</v>
      </c>
      <c r="C443" s="9">
        <f t="shared" si="9"/>
        <v>139.86522201804928</v>
      </c>
    </row>
    <row r="444" spans="1:3" x14ac:dyDescent="0.2">
      <c r="A444" t="s">
        <v>25</v>
      </c>
      <c r="B444">
        <v>15</v>
      </c>
      <c r="C444" s="9">
        <f t="shared" si="9"/>
        <v>78.513209826723369</v>
      </c>
    </row>
    <row r="445" spans="1:3" x14ac:dyDescent="0.2">
      <c r="A445" t="s">
        <v>25</v>
      </c>
      <c r="B445">
        <v>17</v>
      </c>
      <c r="C445" s="9">
        <f t="shared" si="9"/>
        <v>116.70607125619571</v>
      </c>
    </row>
    <row r="446" spans="1:3" x14ac:dyDescent="0.2">
      <c r="A446" t="s">
        <v>25</v>
      </c>
      <c r="B446">
        <v>23</v>
      </c>
      <c r="C446" s="9">
        <f t="shared" si="9"/>
        <v>303.98613251401991</v>
      </c>
    </row>
    <row r="447" spans="1:3" x14ac:dyDescent="0.2">
      <c r="A447" t="s">
        <v>25</v>
      </c>
      <c r="B447">
        <v>18</v>
      </c>
      <c r="C447" s="9">
        <f t="shared" si="9"/>
        <v>139.86522201804928</v>
      </c>
    </row>
    <row r="448" spans="1:3" x14ac:dyDescent="0.2">
      <c r="A448" t="s">
        <v>25</v>
      </c>
      <c r="B448">
        <v>16</v>
      </c>
      <c r="C448" s="9">
        <f t="shared" si="9"/>
        <v>96.318497762691877</v>
      </c>
    </row>
    <row r="449" spans="1:3" x14ac:dyDescent="0.2">
      <c r="A449" t="s">
        <v>25</v>
      </c>
      <c r="B449">
        <v>17</v>
      </c>
      <c r="C449" s="9">
        <f t="shared" si="9"/>
        <v>116.70607125619571</v>
      </c>
    </row>
    <row r="450" spans="1:3" x14ac:dyDescent="0.2">
      <c r="A450" t="s">
        <v>25</v>
      </c>
      <c r="B450">
        <v>19</v>
      </c>
      <c r="C450" s="9">
        <f t="shared" si="9"/>
        <v>165.9871123352525</v>
      </c>
    </row>
    <row r="451" spans="1:3" x14ac:dyDescent="0.2">
      <c r="A451" t="s">
        <v>25</v>
      </c>
      <c r="B451">
        <v>20</v>
      </c>
      <c r="C451" s="9">
        <f t="shared" si="9"/>
        <v>195.26468792394118</v>
      </c>
    </row>
    <row r="452" spans="1:3" x14ac:dyDescent="0.2">
      <c r="A452" t="s">
        <v>25</v>
      </c>
      <c r="B452">
        <v>17</v>
      </c>
      <c r="C452" s="9">
        <f t="shared" si="9"/>
        <v>116.70607125619571</v>
      </c>
    </row>
    <row r="453" spans="1:3" x14ac:dyDescent="0.2">
      <c r="A453" t="s">
        <v>25</v>
      </c>
      <c r="B453">
        <v>22</v>
      </c>
      <c r="C453" s="9">
        <f t="shared" si="9"/>
        <v>264.06713011833614</v>
      </c>
    </row>
    <row r="454" spans="1:3" x14ac:dyDescent="0.2">
      <c r="A454" t="s">
        <v>25</v>
      </c>
      <c r="B454">
        <v>15</v>
      </c>
      <c r="C454" s="9">
        <f t="shared" si="9"/>
        <v>78.513209826723369</v>
      </c>
    </row>
    <row r="455" spans="1:3" x14ac:dyDescent="0.2">
      <c r="A455" t="s">
        <v>25</v>
      </c>
      <c r="B455">
        <v>23</v>
      </c>
      <c r="C455" s="9">
        <f t="shared" si="9"/>
        <v>303.98613251401991</v>
      </c>
    </row>
    <row r="456" spans="1:3" x14ac:dyDescent="0.2">
      <c r="A456" t="s">
        <v>25</v>
      </c>
      <c r="B456">
        <v>16</v>
      </c>
      <c r="C456" s="9">
        <f t="shared" si="9"/>
        <v>96.318497762691877</v>
      </c>
    </row>
    <row r="457" spans="1:3" x14ac:dyDescent="0.2">
      <c r="A457" t="s">
        <v>25</v>
      </c>
      <c r="B457">
        <v>21</v>
      </c>
      <c r="C457" s="9">
        <f t="shared" si="9"/>
        <v>227.89259925144006</v>
      </c>
    </row>
    <row r="458" spans="1:3" x14ac:dyDescent="0.2">
      <c r="A458" t="s">
        <v>25</v>
      </c>
      <c r="B458">
        <v>21</v>
      </c>
      <c r="C458" s="9">
        <f t="shared" si="9"/>
        <v>227.89259925144006</v>
      </c>
    </row>
    <row r="459" spans="1:3" x14ac:dyDescent="0.2">
      <c r="A459" t="s">
        <v>25</v>
      </c>
      <c r="B459">
        <v>17</v>
      </c>
      <c r="C459" s="9">
        <f t="shared" si="9"/>
        <v>116.70607125619571</v>
      </c>
    </row>
    <row r="460" spans="1:3" x14ac:dyDescent="0.2">
      <c r="A460" t="s">
        <v>25</v>
      </c>
      <c r="B460">
        <v>21</v>
      </c>
      <c r="C460" s="9">
        <f t="shared" si="9"/>
        <v>227.89259925144006</v>
      </c>
    </row>
    <row r="461" spans="1:3" x14ac:dyDescent="0.2">
      <c r="A461" t="s">
        <v>25</v>
      </c>
      <c r="B461">
        <v>25</v>
      </c>
      <c r="C461" s="9">
        <f t="shared" si="9"/>
        <v>395.8564474704969</v>
      </c>
    </row>
    <row r="462" spans="1:3" x14ac:dyDescent="0.2">
      <c r="A462" t="s">
        <v>25</v>
      </c>
      <c r="B462">
        <v>24</v>
      </c>
      <c r="C462" s="9">
        <f t="shared" si="9"/>
        <v>347.84896693233321</v>
      </c>
    </row>
    <row r="463" spans="1:3" x14ac:dyDescent="0.2">
      <c r="A463" t="s">
        <v>25</v>
      </c>
      <c r="B463">
        <v>23</v>
      </c>
      <c r="C463" s="9">
        <f t="shared" si="9"/>
        <v>303.98613251401991</v>
      </c>
    </row>
    <row r="464" spans="1:3" x14ac:dyDescent="0.2">
      <c r="A464" t="s">
        <v>25</v>
      </c>
      <c r="B464">
        <v>18</v>
      </c>
      <c r="C464" s="9">
        <f t="shared" si="9"/>
        <v>139.86522201804928</v>
      </c>
    </row>
    <row r="465" spans="1:3" x14ac:dyDescent="0.2">
      <c r="A465" t="s">
        <v>25</v>
      </c>
      <c r="B465">
        <v>17</v>
      </c>
      <c r="C465" s="9">
        <f t="shared" si="9"/>
        <v>116.70607125619571</v>
      </c>
    </row>
    <row r="466" spans="1:3" x14ac:dyDescent="0.2">
      <c r="A466" t="s">
        <v>25</v>
      </c>
      <c r="B466">
        <v>23</v>
      </c>
      <c r="C466" s="9">
        <f t="shared" si="9"/>
        <v>303.98613251401991</v>
      </c>
    </row>
    <row r="467" spans="1:3" x14ac:dyDescent="0.2">
      <c r="A467" t="s">
        <v>25</v>
      </c>
      <c r="B467">
        <v>23</v>
      </c>
      <c r="C467" s="9">
        <f t="shared" si="9"/>
        <v>303.98613251401991</v>
      </c>
    </row>
    <row r="468" spans="1:3" x14ac:dyDescent="0.2">
      <c r="A468" t="s">
        <v>25</v>
      </c>
      <c r="B468">
        <v>20</v>
      </c>
      <c r="C468" s="9">
        <f t="shared" si="9"/>
        <v>195.26468792394118</v>
      </c>
    </row>
    <row r="469" spans="1:3" x14ac:dyDescent="0.2">
      <c r="A469" t="s">
        <v>25</v>
      </c>
      <c r="B469">
        <v>25</v>
      </c>
      <c r="C469" s="9">
        <f t="shared" si="9"/>
        <v>395.8564474704969</v>
      </c>
    </row>
    <row r="470" spans="1:3" x14ac:dyDescent="0.2">
      <c r="A470" t="s">
        <v>25</v>
      </c>
      <c r="B470">
        <v>19</v>
      </c>
      <c r="C470" s="9">
        <f t="shared" si="9"/>
        <v>165.9871123352525</v>
      </c>
    </row>
    <row r="471" spans="1:3" x14ac:dyDescent="0.2">
      <c r="A471" t="s">
        <v>25</v>
      </c>
      <c r="B471">
        <v>18</v>
      </c>
      <c r="C471" s="9">
        <f t="shared" si="9"/>
        <v>139.86522201804928</v>
      </c>
    </row>
    <row r="472" spans="1:3" x14ac:dyDescent="0.2">
      <c r="A472" t="s">
        <v>25</v>
      </c>
      <c r="B472">
        <v>24</v>
      </c>
      <c r="C472" s="9">
        <f t="shared" si="9"/>
        <v>347.84896693233321</v>
      </c>
    </row>
    <row r="473" spans="1:3" x14ac:dyDescent="0.2">
      <c r="A473" t="s">
        <v>25</v>
      </c>
      <c r="B473">
        <v>16</v>
      </c>
      <c r="C473" s="9">
        <f t="shared" si="9"/>
        <v>96.318497762691877</v>
      </c>
    </row>
    <row r="474" spans="1:3" x14ac:dyDescent="0.2">
      <c r="A474" t="s">
        <v>25</v>
      </c>
      <c r="B474">
        <v>18</v>
      </c>
      <c r="C474" s="9">
        <f t="shared" si="9"/>
        <v>139.86522201804928</v>
      </c>
    </row>
    <row r="475" spans="1:3" x14ac:dyDescent="0.2">
      <c r="A475" t="s">
        <v>25</v>
      </c>
      <c r="B475">
        <v>25</v>
      </c>
      <c r="C475" s="9">
        <f t="shared" si="9"/>
        <v>395.8564474704969</v>
      </c>
    </row>
    <row r="476" spans="1:3" x14ac:dyDescent="0.2">
      <c r="A476" t="s">
        <v>25</v>
      </c>
      <c r="B476">
        <v>16</v>
      </c>
      <c r="C476" s="9">
        <f t="shared" si="9"/>
        <v>96.318497762691877</v>
      </c>
    </row>
    <row r="477" spans="1:3" x14ac:dyDescent="0.2">
      <c r="A477" t="s">
        <v>25</v>
      </c>
      <c r="B477">
        <v>25</v>
      </c>
      <c r="C477" s="9">
        <f t="shared" si="9"/>
        <v>395.8564474704969</v>
      </c>
    </row>
    <row r="478" spans="1:3" x14ac:dyDescent="0.2">
      <c r="A478" t="s">
        <v>25</v>
      </c>
      <c r="B478">
        <v>24</v>
      </c>
      <c r="C478" s="9">
        <f t="shared" si="9"/>
        <v>347.84896693233321</v>
      </c>
    </row>
    <row r="479" spans="1:3" x14ac:dyDescent="0.2">
      <c r="A479" t="s">
        <v>25</v>
      </c>
      <c r="B479">
        <v>15</v>
      </c>
      <c r="C479" s="9">
        <f t="shared" si="9"/>
        <v>78.513209826723369</v>
      </c>
    </row>
    <row r="480" spans="1:3" x14ac:dyDescent="0.2">
      <c r="A480" t="s">
        <v>25</v>
      </c>
      <c r="B480">
        <v>23</v>
      </c>
      <c r="C480" s="9">
        <f t="shared" si="9"/>
        <v>303.98613251401991</v>
      </c>
    </row>
    <row r="481" spans="1:3" x14ac:dyDescent="0.2">
      <c r="A481" t="s">
        <v>25</v>
      </c>
      <c r="B481">
        <v>17</v>
      </c>
      <c r="C481" s="9">
        <f t="shared" si="9"/>
        <v>116.70607125619571</v>
      </c>
    </row>
    <row r="482" spans="1:3" x14ac:dyDescent="0.2">
      <c r="A482" t="s">
        <v>25</v>
      </c>
      <c r="B482">
        <v>23</v>
      </c>
      <c r="C482" s="9">
        <f t="shared" si="9"/>
        <v>303.98613251401991</v>
      </c>
    </row>
    <row r="483" spans="1:3" x14ac:dyDescent="0.2">
      <c r="A483" t="s">
        <v>25</v>
      </c>
      <c r="B483">
        <v>19</v>
      </c>
      <c r="C483" s="9">
        <f t="shared" si="9"/>
        <v>165.9871123352525</v>
      </c>
    </row>
    <row r="484" spans="1:3" x14ac:dyDescent="0.2">
      <c r="A484" t="s">
        <v>25</v>
      </c>
      <c r="B484">
        <v>19</v>
      </c>
      <c r="C484" s="9">
        <f t="shared" si="9"/>
        <v>165.9871123352525</v>
      </c>
    </row>
    <row r="485" spans="1:3" x14ac:dyDescent="0.2">
      <c r="A485" t="s">
        <v>25</v>
      </c>
      <c r="B485">
        <v>16</v>
      </c>
      <c r="C485" s="9">
        <f t="shared" si="9"/>
        <v>96.318497762691877</v>
      </c>
    </row>
    <row r="486" spans="1:3" x14ac:dyDescent="0.2">
      <c r="A486" t="s">
        <v>25</v>
      </c>
      <c r="B486">
        <v>23</v>
      </c>
      <c r="C486" s="9">
        <f t="shared" si="9"/>
        <v>303.98613251401991</v>
      </c>
    </row>
    <row r="487" spans="1:3" x14ac:dyDescent="0.2">
      <c r="A487" t="s">
        <v>25</v>
      </c>
      <c r="B487">
        <v>17</v>
      </c>
      <c r="C487" s="9">
        <f t="shared" si="9"/>
        <v>116.70607125619571</v>
      </c>
    </row>
    <row r="488" spans="1:3" x14ac:dyDescent="0.2">
      <c r="A488" t="s">
        <v>25</v>
      </c>
      <c r="B488">
        <v>25</v>
      </c>
      <c r="C488" s="9">
        <f t="shared" si="9"/>
        <v>395.8564474704969</v>
      </c>
    </row>
    <row r="489" spans="1:3" x14ac:dyDescent="0.2">
      <c r="A489" t="s">
        <v>25</v>
      </c>
      <c r="B489">
        <v>18</v>
      </c>
      <c r="C489" s="9">
        <f t="shared" si="9"/>
        <v>139.86522201804928</v>
      </c>
    </row>
    <row r="490" spans="1:3" x14ac:dyDescent="0.2">
      <c r="A490" t="s">
        <v>25</v>
      </c>
      <c r="B490">
        <v>20</v>
      </c>
      <c r="C490" s="9">
        <f t="shared" si="9"/>
        <v>195.26468792394118</v>
      </c>
    </row>
    <row r="491" spans="1:3" x14ac:dyDescent="0.2">
      <c r="A491" t="s">
        <v>25</v>
      </c>
      <c r="B491">
        <v>21</v>
      </c>
      <c r="C491" s="9">
        <f t="shared" si="9"/>
        <v>227.89259925144006</v>
      </c>
    </row>
    <row r="492" spans="1:3" x14ac:dyDescent="0.2">
      <c r="A492" t="s">
        <v>25</v>
      </c>
      <c r="B492">
        <v>24</v>
      </c>
      <c r="C492" s="9">
        <f t="shared" si="9"/>
        <v>347.84896693233321</v>
      </c>
    </row>
    <row r="493" spans="1:3" x14ac:dyDescent="0.2">
      <c r="A493" t="s">
        <v>25</v>
      </c>
      <c r="B493">
        <v>25</v>
      </c>
      <c r="C493" s="9">
        <f t="shared" si="9"/>
        <v>395.8564474704969</v>
      </c>
    </row>
    <row r="494" spans="1:3" x14ac:dyDescent="0.2">
      <c r="A494" t="s">
        <v>25</v>
      </c>
      <c r="B494">
        <v>19</v>
      </c>
      <c r="C494" s="9">
        <f t="shared" si="9"/>
        <v>165.9871123352525</v>
      </c>
    </row>
    <row r="495" spans="1:3" x14ac:dyDescent="0.2">
      <c r="A495" t="s">
        <v>25</v>
      </c>
      <c r="B495">
        <v>15</v>
      </c>
      <c r="C495" s="9">
        <f t="shared" si="9"/>
        <v>78.513209826723369</v>
      </c>
    </row>
    <row r="496" spans="1:3" x14ac:dyDescent="0.2">
      <c r="A496" t="s">
        <v>25</v>
      </c>
      <c r="B496">
        <v>24</v>
      </c>
      <c r="C496" s="9">
        <f t="shared" si="9"/>
        <v>347.84896693233321</v>
      </c>
    </row>
    <row r="497" spans="1:3" x14ac:dyDescent="0.2">
      <c r="A497" t="s">
        <v>25</v>
      </c>
      <c r="B497">
        <v>21</v>
      </c>
      <c r="C497" s="9">
        <f t="shared" si="9"/>
        <v>227.89259925144006</v>
      </c>
    </row>
    <row r="498" spans="1:3" x14ac:dyDescent="0.2">
      <c r="A498" t="s">
        <v>25</v>
      </c>
      <c r="B498">
        <v>15</v>
      </c>
      <c r="C498" s="9">
        <f t="shared" ref="C498:C560" si="10">0.0148*(B498^3.167)</f>
        <v>78.513209826723369</v>
      </c>
    </row>
    <row r="499" spans="1:3" x14ac:dyDescent="0.2">
      <c r="A499" t="s">
        <v>25</v>
      </c>
      <c r="B499">
        <v>21</v>
      </c>
      <c r="C499" s="9">
        <f t="shared" si="10"/>
        <v>227.89259925144006</v>
      </c>
    </row>
    <row r="500" spans="1:3" x14ac:dyDescent="0.2">
      <c r="A500" t="s">
        <v>25</v>
      </c>
      <c r="B500">
        <v>20</v>
      </c>
      <c r="C500" s="9">
        <f t="shared" si="10"/>
        <v>195.26468792394118</v>
      </c>
    </row>
    <row r="501" spans="1:3" x14ac:dyDescent="0.2">
      <c r="A501" t="s">
        <v>25</v>
      </c>
      <c r="B501">
        <v>25</v>
      </c>
      <c r="C501" s="9">
        <f t="shared" si="10"/>
        <v>395.8564474704969</v>
      </c>
    </row>
    <row r="502" spans="1:3" x14ac:dyDescent="0.2">
      <c r="A502" t="s">
        <v>25</v>
      </c>
      <c r="B502">
        <v>22</v>
      </c>
      <c r="C502" s="9">
        <f t="shared" si="10"/>
        <v>264.06713011833614</v>
      </c>
    </row>
    <row r="503" spans="1:3" x14ac:dyDescent="0.2">
      <c r="A503" t="s">
        <v>25</v>
      </c>
      <c r="B503">
        <v>22</v>
      </c>
      <c r="C503" s="9">
        <f t="shared" si="10"/>
        <v>264.06713011833614</v>
      </c>
    </row>
    <row r="504" spans="1:3" x14ac:dyDescent="0.2">
      <c r="A504" t="s">
        <v>25</v>
      </c>
      <c r="B504">
        <v>17</v>
      </c>
      <c r="C504" s="9">
        <f t="shared" si="10"/>
        <v>116.70607125619571</v>
      </c>
    </row>
    <row r="505" spans="1:3" x14ac:dyDescent="0.2">
      <c r="A505" t="s">
        <v>25</v>
      </c>
      <c r="B505">
        <v>18</v>
      </c>
      <c r="C505" s="9">
        <f t="shared" si="10"/>
        <v>139.86522201804928</v>
      </c>
    </row>
    <row r="506" spans="1:3" x14ac:dyDescent="0.2">
      <c r="A506" t="s">
        <v>25</v>
      </c>
      <c r="B506">
        <v>21</v>
      </c>
      <c r="C506" s="9">
        <f t="shared" si="10"/>
        <v>227.89259925144006</v>
      </c>
    </row>
    <row r="507" spans="1:3" x14ac:dyDescent="0.2">
      <c r="A507" t="s">
        <v>25</v>
      </c>
      <c r="B507">
        <v>16</v>
      </c>
      <c r="C507" s="9">
        <f t="shared" si="10"/>
        <v>96.318497762691877</v>
      </c>
    </row>
    <row r="508" spans="1:3" x14ac:dyDescent="0.2">
      <c r="A508" t="s">
        <v>25</v>
      </c>
      <c r="B508">
        <v>18</v>
      </c>
      <c r="C508" s="9">
        <f t="shared" si="10"/>
        <v>139.86522201804928</v>
      </c>
    </row>
    <row r="509" spans="1:3" x14ac:dyDescent="0.2">
      <c r="A509" t="s">
        <v>25</v>
      </c>
      <c r="B509">
        <v>22</v>
      </c>
      <c r="C509" s="9">
        <f t="shared" si="10"/>
        <v>264.06713011833614</v>
      </c>
    </row>
    <row r="510" spans="1:3" x14ac:dyDescent="0.2">
      <c r="A510" t="s">
        <v>25</v>
      </c>
      <c r="B510">
        <v>23</v>
      </c>
      <c r="C510" s="9">
        <f t="shared" si="10"/>
        <v>303.98613251401991</v>
      </c>
    </row>
    <row r="511" spans="1:3" x14ac:dyDescent="0.2">
      <c r="A511" t="s">
        <v>25</v>
      </c>
      <c r="B511">
        <v>16</v>
      </c>
      <c r="C511" s="9">
        <f t="shared" si="10"/>
        <v>96.318497762691877</v>
      </c>
    </row>
    <row r="512" spans="1:3" x14ac:dyDescent="0.2">
      <c r="A512" t="s">
        <v>25</v>
      </c>
      <c r="B512">
        <v>18</v>
      </c>
      <c r="C512" s="9">
        <f t="shared" si="10"/>
        <v>139.86522201804928</v>
      </c>
    </row>
    <row r="513" spans="1:3" x14ac:dyDescent="0.2">
      <c r="A513" t="s">
        <v>25</v>
      </c>
      <c r="B513">
        <v>20</v>
      </c>
      <c r="C513" s="9">
        <f t="shared" si="10"/>
        <v>195.26468792394118</v>
      </c>
    </row>
    <row r="514" spans="1:3" x14ac:dyDescent="0.2">
      <c r="A514" t="s">
        <v>25</v>
      </c>
      <c r="B514">
        <v>16</v>
      </c>
      <c r="C514" s="9">
        <f t="shared" si="10"/>
        <v>96.318497762691877</v>
      </c>
    </row>
    <row r="515" spans="1:3" x14ac:dyDescent="0.2">
      <c r="A515" t="s">
        <v>25</v>
      </c>
      <c r="B515">
        <v>23</v>
      </c>
      <c r="C515" s="9">
        <f t="shared" si="10"/>
        <v>303.98613251401991</v>
      </c>
    </row>
    <row r="516" spans="1:3" x14ac:dyDescent="0.2">
      <c r="A516" t="s">
        <v>25</v>
      </c>
      <c r="B516">
        <v>15</v>
      </c>
      <c r="C516" s="9">
        <f t="shared" si="10"/>
        <v>78.513209826723369</v>
      </c>
    </row>
    <row r="517" spans="1:3" x14ac:dyDescent="0.2">
      <c r="A517" t="s">
        <v>25</v>
      </c>
      <c r="B517">
        <v>25</v>
      </c>
      <c r="C517" s="9">
        <f t="shared" si="10"/>
        <v>395.8564474704969</v>
      </c>
    </row>
    <row r="518" spans="1:3" x14ac:dyDescent="0.2">
      <c r="A518" t="s">
        <v>25</v>
      </c>
      <c r="B518">
        <v>22</v>
      </c>
      <c r="C518" s="9">
        <f t="shared" si="10"/>
        <v>264.06713011833614</v>
      </c>
    </row>
    <row r="519" spans="1:3" x14ac:dyDescent="0.2">
      <c r="A519" t="s">
        <v>25</v>
      </c>
      <c r="B519">
        <v>23</v>
      </c>
      <c r="C519" s="9">
        <f t="shared" si="10"/>
        <v>303.98613251401991</v>
      </c>
    </row>
    <row r="520" spans="1:3" x14ac:dyDescent="0.2">
      <c r="A520" t="s">
        <v>25</v>
      </c>
      <c r="B520">
        <v>15</v>
      </c>
      <c r="C520" s="9">
        <f t="shared" si="10"/>
        <v>78.513209826723369</v>
      </c>
    </row>
    <row r="521" spans="1:3" x14ac:dyDescent="0.2">
      <c r="A521" t="s">
        <v>25</v>
      </c>
      <c r="B521">
        <v>19</v>
      </c>
      <c r="C521" s="9">
        <f t="shared" si="10"/>
        <v>165.9871123352525</v>
      </c>
    </row>
    <row r="522" spans="1:3" x14ac:dyDescent="0.2">
      <c r="A522" t="s">
        <v>25</v>
      </c>
      <c r="B522">
        <v>24</v>
      </c>
      <c r="C522" s="9">
        <f t="shared" si="10"/>
        <v>347.84896693233321</v>
      </c>
    </row>
    <row r="523" spans="1:3" x14ac:dyDescent="0.2">
      <c r="A523" t="s">
        <v>25</v>
      </c>
      <c r="B523">
        <v>23</v>
      </c>
      <c r="C523" s="9">
        <f t="shared" si="10"/>
        <v>303.98613251401991</v>
      </c>
    </row>
    <row r="524" spans="1:3" x14ac:dyDescent="0.2">
      <c r="A524" t="s">
        <v>25</v>
      </c>
      <c r="B524">
        <v>24</v>
      </c>
      <c r="C524" s="9">
        <f t="shared" si="10"/>
        <v>347.84896693233321</v>
      </c>
    </row>
    <row r="525" spans="1:3" x14ac:dyDescent="0.2">
      <c r="A525" t="s">
        <v>25</v>
      </c>
      <c r="B525">
        <v>19</v>
      </c>
      <c r="C525" s="9">
        <f t="shared" si="10"/>
        <v>165.9871123352525</v>
      </c>
    </row>
    <row r="526" spans="1:3" x14ac:dyDescent="0.2">
      <c r="A526" t="s">
        <v>25</v>
      </c>
      <c r="B526">
        <v>18</v>
      </c>
      <c r="C526" s="9">
        <f t="shared" si="10"/>
        <v>139.86522201804928</v>
      </c>
    </row>
    <row r="527" spans="1:3" x14ac:dyDescent="0.2">
      <c r="A527" t="s">
        <v>25</v>
      </c>
      <c r="B527">
        <v>24</v>
      </c>
      <c r="C527" s="9">
        <f t="shared" si="10"/>
        <v>347.84896693233321</v>
      </c>
    </row>
    <row r="528" spans="1:3" x14ac:dyDescent="0.2">
      <c r="A528" t="s">
        <v>25</v>
      </c>
      <c r="B528">
        <v>17</v>
      </c>
      <c r="C528" s="9">
        <f t="shared" si="10"/>
        <v>116.70607125619571</v>
      </c>
    </row>
    <row r="529" spans="1:3" x14ac:dyDescent="0.2">
      <c r="A529" t="s">
        <v>25</v>
      </c>
      <c r="B529">
        <v>23</v>
      </c>
      <c r="C529" s="9">
        <f t="shared" si="10"/>
        <v>303.98613251401991</v>
      </c>
    </row>
    <row r="530" spans="1:3" x14ac:dyDescent="0.2">
      <c r="A530" t="s">
        <v>25</v>
      </c>
      <c r="B530">
        <v>25</v>
      </c>
      <c r="C530" s="9">
        <f t="shared" si="10"/>
        <v>395.8564474704969</v>
      </c>
    </row>
    <row r="531" spans="1:3" x14ac:dyDescent="0.2">
      <c r="A531" t="s">
        <v>25</v>
      </c>
      <c r="B531">
        <v>19</v>
      </c>
      <c r="C531" s="9">
        <f t="shared" si="10"/>
        <v>165.9871123352525</v>
      </c>
    </row>
    <row r="532" spans="1:3" x14ac:dyDescent="0.2">
      <c r="A532" t="s">
        <v>25</v>
      </c>
      <c r="B532">
        <v>16</v>
      </c>
      <c r="C532" s="9">
        <f t="shared" si="10"/>
        <v>96.318497762691877</v>
      </c>
    </row>
    <row r="533" spans="1:3" x14ac:dyDescent="0.2">
      <c r="A533" t="s">
        <v>25</v>
      </c>
      <c r="B533">
        <v>17</v>
      </c>
      <c r="C533" s="9">
        <f t="shared" si="10"/>
        <v>116.70607125619571</v>
      </c>
    </row>
    <row r="534" spans="1:3" x14ac:dyDescent="0.2">
      <c r="A534" t="s">
        <v>25</v>
      </c>
      <c r="B534">
        <v>25</v>
      </c>
      <c r="C534" s="9">
        <f t="shared" si="10"/>
        <v>395.8564474704969</v>
      </c>
    </row>
    <row r="535" spans="1:3" x14ac:dyDescent="0.2">
      <c r="A535" t="s">
        <v>25</v>
      </c>
      <c r="B535">
        <v>23</v>
      </c>
      <c r="C535" s="9">
        <f t="shared" si="10"/>
        <v>303.98613251401991</v>
      </c>
    </row>
    <row r="536" spans="1:3" x14ac:dyDescent="0.2">
      <c r="A536" t="s">
        <v>25</v>
      </c>
      <c r="B536">
        <v>22</v>
      </c>
      <c r="C536" s="9">
        <f t="shared" si="10"/>
        <v>264.06713011833614</v>
      </c>
    </row>
    <row r="537" spans="1:3" x14ac:dyDescent="0.2">
      <c r="A537" t="s">
        <v>25</v>
      </c>
      <c r="B537">
        <v>21</v>
      </c>
      <c r="C537" s="9">
        <f t="shared" si="10"/>
        <v>227.89259925144006</v>
      </c>
    </row>
    <row r="538" spans="1:3" x14ac:dyDescent="0.2">
      <c r="A538" t="s">
        <v>25</v>
      </c>
      <c r="B538">
        <v>15</v>
      </c>
      <c r="C538" s="9">
        <f t="shared" si="10"/>
        <v>78.513209826723369</v>
      </c>
    </row>
    <row r="539" spans="1:3" x14ac:dyDescent="0.2">
      <c r="A539" t="s">
        <v>25</v>
      </c>
      <c r="B539">
        <v>25</v>
      </c>
      <c r="C539" s="9">
        <f t="shared" si="10"/>
        <v>395.8564474704969</v>
      </c>
    </row>
    <row r="540" spans="1:3" x14ac:dyDescent="0.2">
      <c r="A540" t="s">
        <v>25</v>
      </c>
      <c r="B540">
        <v>15</v>
      </c>
      <c r="C540" s="9">
        <f t="shared" si="10"/>
        <v>78.513209826723369</v>
      </c>
    </row>
    <row r="541" spans="1:3" x14ac:dyDescent="0.2">
      <c r="A541" t="s">
        <v>25</v>
      </c>
      <c r="B541">
        <v>16</v>
      </c>
      <c r="C541" s="9">
        <f t="shared" si="10"/>
        <v>96.318497762691877</v>
      </c>
    </row>
    <row r="542" spans="1:3" x14ac:dyDescent="0.2">
      <c r="A542" t="s">
        <v>25</v>
      </c>
      <c r="B542">
        <v>21</v>
      </c>
      <c r="C542" s="9">
        <f t="shared" si="10"/>
        <v>227.89259925144006</v>
      </c>
    </row>
    <row r="543" spans="1:3" x14ac:dyDescent="0.2">
      <c r="A543" t="s">
        <v>25</v>
      </c>
      <c r="B543">
        <v>23</v>
      </c>
      <c r="C543" s="9">
        <f t="shared" si="10"/>
        <v>303.98613251401991</v>
      </c>
    </row>
    <row r="544" spans="1:3" x14ac:dyDescent="0.2">
      <c r="A544" t="s">
        <v>25</v>
      </c>
      <c r="B544">
        <v>19</v>
      </c>
      <c r="C544" s="9">
        <f t="shared" si="10"/>
        <v>165.9871123352525</v>
      </c>
    </row>
    <row r="545" spans="1:3" x14ac:dyDescent="0.2">
      <c r="A545" t="s">
        <v>25</v>
      </c>
      <c r="B545">
        <v>17</v>
      </c>
      <c r="C545" s="9">
        <f t="shared" si="10"/>
        <v>116.70607125619571</v>
      </c>
    </row>
    <row r="546" spans="1:3" x14ac:dyDescent="0.2">
      <c r="A546" t="s">
        <v>25</v>
      </c>
      <c r="B546">
        <v>18</v>
      </c>
      <c r="C546" s="9">
        <f t="shared" si="10"/>
        <v>139.86522201804928</v>
      </c>
    </row>
    <row r="547" spans="1:3" x14ac:dyDescent="0.2">
      <c r="A547" t="s">
        <v>25</v>
      </c>
      <c r="B547">
        <v>18</v>
      </c>
      <c r="C547" s="9">
        <f t="shared" si="10"/>
        <v>139.86522201804928</v>
      </c>
    </row>
    <row r="548" spans="1:3" x14ac:dyDescent="0.2">
      <c r="A548" t="s">
        <v>25</v>
      </c>
      <c r="B548">
        <v>17</v>
      </c>
      <c r="C548" s="9">
        <f t="shared" si="10"/>
        <v>116.70607125619571</v>
      </c>
    </row>
    <row r="549" spans="1:3" x14ac:dyDescent="0.2">
      <c r="A549" t="s">
        <v>25</v>
      </c>
      <c r="B549">
        <v>15</v>
      </c>
      <c r="C549" s="9">
        <f t="shared" si="10"/>
        <v>78.513209826723369</v>
      </c>
    </row>
    <row r="550" spans="1:3" x14ac:dyDescent="0.2">
      <c r="A550" t="s">
        <v>25</v>
      </c>
      <c r="B550">
        <v>16</v>
      </c>
      <c r="C550" s="9">
        <f t="shared" si="10"/>
        <v>96.318497762691877</v>
      </c>
    </row>
    <row r="551" spans="1:3" x14ac:dyDescent="0.2">
      <c r="A551" t="s">
        <v>25</v>
      </c>
      <c r="B551">
        <v>23</v>
      </c>
      <c r="C551" s="9">
        <f t="shared" si="10"/>
        <v>303.98613251401991</v>
      </c>
    </row>
    <row r="552" spans="1:3" x14ac:dyDescent="0.2">
      <c r="A552" t="s">
        <v>25</v>
      </c>
      <c r="B552">
        <v>18</v>
      </c>
      <c r="C552" s="9">
        <f t="shared" si="10"/>
        <v>139.86522201804928</v>
      </c>
    </row>
    <row r="553" spans="1:3" x14ac:dyDescent="0.2">
      <c r="A553" t="s">
        <v>25</v>
      </c>
      <c r="B553">
        <v>19</v>
      </c>
      <c r="C553" s="9">
        <f t="shared" si="10"/>
        <v>165.9871123352525</v>
      </c>
    </row>
    <row r="554" spans="1:3" x14ac:dyDescent="0.2">
      <c r="A554" t="s">
        <v>25</v>
      </c>
      <c r="B554">
        <v>20</v>
      </c>
      <c r="C554" s="9">
        <f t="shared" si="10"/>
        <v>195.26468792394118</v>
      </c>
    </row>
    <row r="555" spans="1:3" x14ac:dyDescent="0.2">
      <c r="A555" t="s">
        <v>25</v>
      </c>
      <c r="B555">
        <v>23</v>
      </c>
      <c r="C555" s="9">
        <f t="shared" si="10"/>
        <v>303.98613251401991</v>
      </c>
    </row>
    <row r="556" spans="1:3" x14ac:dyDescent="0.2">
      <c r="A556" t="s">
        <v>25</v>
      </c>
      <c r="B556">
        <v>20</v>
      </c>
      <c r="C556" s="9">
        <f t="shared" si="10"/>
        <v>195.26468792394118</v>
      </c>
    </row>
    <row r="557" spans="1:3" x14ac:dyDescent="0.2">
      <c r="A557" t="s">
        <v>25</v>
      </c>
      <c r="B557">
        <v>17</v>
      </c>
      <c r="C557" s="9">
        <f t="shared" si="10"/>
        <v>116.70607125619571</v>
      </c>
    </row>
    <row r="558" spans="1:3" x14ac:dyDescent="0.2">
      <c r="A558" t="s">
        <v>25</v>
      </c>
      <c r="B558">
        <v>16</v>
      </c>
      <c r="C558" s="9">
        <f t="shared" si="10"/>
        <v>96.318497762691877</v>
      </c>
    </row>
    <row r="559" spans="1:3" x14ac:dyDescent="0.2">
      <c r="A559" t="s">
        <v>25</v>
      </c>
      <c r="B559">
        <v>23</v>
      </c>
      <c r="C559" s="9">
        <f t="shared" si="10"/>
        <v>303.98613251401991</v>
      </c>
    </row>
    <row r="560" spans="1:3" x14ac:dyDescent="0.2">
      <c r="A560" t="s">
        <v>25</v>
      </c>
      <c r="B560">
        <v>19</v>
      </c>
      <c r="C560" s="9">
        <f t="shared" si="10"/>
        <v>165.9871123352525</v>
      </c>
    </row>
    <row r="561" spans="1:3" x14ac:dyDescent="0.2">
      <c r="A561" t="s">
        <v>189</v>
      </c>
      <c r="B561">
        <v>35</v>
      </c>
      <c r="C561" s="9">
        <f>0.00396*(B561^2.865)</f>
        <v>105.06308113198416</v>
      </c>
    </row>
    <row r="562" spans="1:3" x14ac:dyDescent="0.2">
      <c r="A562" t="s">
        <v>154</v>
      </c>
      <c r="B562">
        <v>40</v>
      </c>
      <c r="C562" s="9">
        <f>0.02681*(B562^2.96)</f>
        <v>1480.4521952807427</v>
      </c>
    </row>
    <row r="563" spans="1:3" x14ac:dyDescent="0.2">
      <c r="A563" t="s">
        <v>154</v>
      </c>
      <c r="B563">
        <v>36</v>
      </c>
      <c r="C563" s="9">
        <f>0.02681*(B563^2.96)</f>
        <v>1083.8076602862398</v>
      </c>
    </row>
    <row r="564" spans="1:3" x14ac:dyDescent="0.2">
      <c r="A564" t="s">
        <v>28</v>
      </c>
      <c r="B564">
        <v>20</v>
      </c>
      <c r="C564" s="9">
        <f>0.0195*(B564^3.11)</f>
        <v>216.88918552881822</v>
      </c>
    </row>
    <row r="565" spans="1:3" x14ac:dyDescent="0.2">
      <c r="A565" t="s">
        <v>28</v>
      </c>
      <c r="B565">
        <v>19</v>
      </c>
      <c r="C565" s="9">
        <f t="shared" ref="C565:C570" si="11">0.0195*(B565^3.11)</f>
        <v>184.90911087651108</v>
      </c>
    </row>
    <row r="566" spans="1:3" x14ac:dyDescent="0.2">
      <c r="A566" t="s">
        <v>28</v>
      </c>
      <c r="B566">
        <v>22</v>
      </c>
      <c r="C566" s="9">
        <f t="shared" si="11"/>
        <v>291.72197740618674</v>
      </c>
    </row>
    <row r="567" spans="1:3" x14ac:dyDescent="0.2">
      <c r="A567" t="s">
        <v>28</v>
      </c>
      <c r="B567">
        <v>22</v>
      </c>
      <c r="C567" s="9">
        <f t="shared" si="11"/>
        <v>291.72197740618674</v>
      </c>
    </row>
    <row r="568" spans="1:3" x14ac:dyDescent="0.2">
      <c r="A568" t="s">
        <v>28</v>
      </c>
      <c r="B568">
        <v>20</v>
      </c>
      <c r="C568" s="9">
        <f t="shared" si="11"/>
        <v>216.88918552881822</v>
      </c>
    </row>
    <row r="569" spans="1:3" x14ac:dyDescent="0.2">
      <c r="A569" t="s">
        <v>28</v>
      </c>
      <c r="B569">
        <v>18</v>
      </c>
      <c r="C569" s="9">
        <f t="shared" si="11"/>
        <v>156.29032786402641</v>
      </c>
    </row>
    <row r="570" spans="1:3" x14ac:dyDescent="0.2">
      <c r="A570" t="s">
        <v>28</v>
      </c>
      <c r="B570">
        <v>20</v>
      </c>
      <c r="C570" s="9">
        <f t="shared" si="11"/>
        <v>216.88918552881822</v>
      </c>
    </row>
    <row r="571" spans="1:3" x14ac:dyDescent="0.2">
      <c r="A571" t="s">
        <v>31</v>
      </c>
      <c r="B571">
        <v>22</v>
      </c>
      <c r="C571" s="9">
        <f>0.00765*(B571^3.13)</f>
        <v>121.74311960337199</v>
      </c>
    </row>
    <row r="572" spans="1:3" x14ac:dyDescent="0.2">
      <c r="A572" t="s">
        <v>31</v>
      </c>
      <c r="B572">
        <v>24</v>
      </c>
      <c r="C572" s="9">
        <f t="shared" ref="C572:C577" si="12">0.00765*(B572^3.13)</f>
        <v>159.85367376918899</v>
      </c>
    </row>
    <row r="573" spans="1:3" x14ac:dyDescent="0.2">
      <c r="A573" t="s">
        <v>31</v>
      </c>
      <c r="B573">
        <v>23</v>
      </c>
      <c r="C573" s="9">
        <f t="shared" si="12"/>
        <v>139.91670268471995</v>
      </c>
    </row>
    <row r="574" spans="1:3" x14ac:dyDescent="0.2">
      <c r="A574" t="s">
        <v>31</v>
      </c>
      <c r="B574">
        <v>23</v>
      </c>
      <c r="C574" s="9">
        <f t="shared" si="12"/>
        <v>139.91670268471995</v>
      </c>
    </row>
    <row r="575" spans="1:3" x14ac:dyDescent="0.2">
      <c r="A575" t="s">
        <v>31</v>
      </c>
      <c r="B575">
        <v>23</v>
      </c>
      <c r="C575" s="9">
        <f t="shared" si="12"/>
        <v>139.91670268471995</v>
      </c>
    </row>
    <row r="576" spans="1:3" x14ac:dyDescent="0.2">
      <c r="A576" t="s">
        <v>31</v>
      </c>
      <c r="B576">
        <v>22</v>
      </c>
      <c r="C576" s="9">
        <f t="shared" si="12"/>
        <v>121.74311960337199</v>
      </c>
    </row>
    <row r="577" spans="1:3" x14ac:dyDescent="0.2">
      <c r="A577" t="s">
        <v>31</v>
      </c>
      <c r="B577">
        <v>24</v>
      </c>
      <c r="C577" s="9">
        <f t="shared" si="12"/>
        <v>159.85367376918899</v>
      </c>
    </row>
    <row r="578" spans="1:3" x14ac:dyDescent="0.2">
      <c r="A578" t="s">
        <v>34</v>
      </c>
      <c r="B578">
        <v>5</v>
      </c>
      <c r="C578" s="9">
        <f>0.03388*(B578^2.91)</f>
        <v>3.6639211118993762</v>
      </c>
    </row>
    <row r="579" spans="1:3" x14ac:dyDescent="0.2">
      <c r="A579" t="s">
        <v>34</v>
      </c>
      <c r="B579">
        <v>5</v>
      </c>
      <c r="C579" s="9">
        <f t="shared" ref="C579:C624" si="13">0.03388*(B579^2.91)</f>
        <v>3.6639211118993762</v>
      </c>
    </row>
    <row r="580" spans="1:3" x14ac:dyDescent="0.2">
      <c r="A580" t="s">
        <v>34</v>
      </c>
      <c r="B580">
        <v>5</v>
      </c>
      <c r="C580" s="9">
        <f t="shared" si="13"/>
        <v>3.6639211118993762</v>
      </c>
    </row>
    <row r="581" spans="1:3" x14ac:dyDescent="0.2">
      <c r="A581" t="s">
        <v>34</v>
      </c>
      <c r="B581">
        <v>6</v>
      </c>
      <c r="C581" s="9">
        <f t="shared" si="13"/>
        <v>6.2282141988256647</v>
      </c>
    </row>
    <row r="582" spans="1:3" x14ac:dyDescent="0.2">
      <c r="A582" t="s">
        <v>34</v>
      </c>
      <c r="B582">
        <v>7</v>
      </c>
      <c r="C582" s="9">
        <f t="shared" si="13"/>
        <v>9.7539089689258152</v>
      </c>
    </row>
    <row r="583" spans="1:3" x14ac:dyDescent="0.2">
      <c r="A583" t="s">
        <v>34</v>
      </c>
      <c r="B583">
        <v>6</v>
      </c>
      <c r="C583" s="9">
        <f t="shared" si="13"/>
        <v>6.2282141988256647</v>
      </c>
    </row>
    <row r="584" spans="1:3" x14ac:dyDescent="0.2">
      <c r="A584" t="s">
        <v>34</v>
      </c>
      <c r="B584">
        <v>6</v>
      </c>
      <c r="C584" s="9">
        <f t="shared" si="13"/>
        <v>6.2282141988256647</v>
      </c>
    </row>
    <row r="585" spans="1:3" x14ac:dyDescent="0.2">
      <c r="A585" t="s">
        <v>34</v>
      </c>
      <c r="B585">
        <v>5</v>
      </c>
      <c r="C585" s="9">
        <f t="shared" si="13"/>
        <v>3.6639211118993762</v>
      </c>
    </row>
    <row r="586" spans="1:3" x14ac:dyDescent="0.2">
      <c r="A586" t="s">
        <v>34</v>
      </c>
      <c r="B586">
        <v>6</v>
      </c>
      <c r="C586" s="9">
        <f t="shared" si="13"/>
        <v>6.2282141988256647</v>
      </c>
    </row>
    <row r="587" spans="1:3" x14ac:dyDescent="0.2">
      <c r="A587" t="s">
        <v>34</v>
      </c>
      <c r="B587">
        <v>7</v>
      </c>
      <c r="C587" s="9">
        <f t="shared" si="13"/>
        <v>9.7539089689258152</v>
      </c>
    </row>
    <row r="588" spans="1:3" x14ac:dyDescent="0.2">
      <c r="A588" t="s">
        <v>34</v>
      </c>
      <c r="B588">
        <v>7</v>
      </c>
      <c r="C588" s="9">
        <f t="shared" si="13"/>
        <v>9.7539089689258152</v>
      </c>
    </row>
    <row r="589" spans="1:3" x14ac:dyDescent="0.2">
      <c r="A589" t="s">
        <v>34</v>
      </c>
      <c r="B589">
        <v>6</v>
      </c>
      <c r="C589" s="9">
        <f t="shared" si="13"/>
        <v>6.2282141988256647</v>
      </c>
    </row>
    <row r="590" spans="1:3" x14ac:dyDescent="0.2">
      <c r="A590" t="s">
        <v>34</v>
      </c>
      <c r="B590">
        <v>7</v>
      </c>
      <c r="C590" s="9">
        <f t="shared" si="13"/>
        <v>9.7539089689258152</v>
      </c>
    </row>
    <row r="591" spans="1:3" x14ac:dyDescent="0.2">
      <c r="A591" t="s">
        <v>34</v>
      </c>
      <c r="B591">
        <v>5</v>
      </c>
      <c r="C591" s="9">
        <f t="shared" si="13"/>
        <v>3.6639211118993762</v>
      </c>
    </row>
    <row r="592" spans="1:3" x14ac:dyDescent="0.2">
      <c r="A592" t="s">
        <v>34</v>
      </c>
      <c r="B592">
        <v>5</v>
      </c>
      <c r="C592" s="9">
        <f t="shared" si="13"/>
        <v>3.6639211118993762</v>
      </c>
    </row>
    <row r="593" spans="1:3" x14ac:dyDescent="0.2">
      <c r="A593" t="s">
        <v>34</v>
      </c>
      <c r="B593">
        <v>7</v>
      </c>
      <c r="C593" s="9">
        <f t="shared" si="13"/>
        <v>9.7539089689258152</v>
      </c>
    </row>
    <row r="594" spans="1:3" x14ac:dyDescent="0.2">
      <c r="A594" t="s">
        <v>34</v>
      </c>
      <c r="B594">
        <v>6</v>
      </c>
      <c r="C594" s="9">
        <f t="shared" si="13"/>
        <v>6.2282141988256647</v>
      </c>
    </row>
    <row r="595" spans="1:3" x14ac:dyDescent="0.2">
      <c r="A595" t="s">
        <v>34</v>
      </c>
      <c r="B595">
        <v>5</v>
      </c>
      <c r="C595" s="9">
        <f t="shared" si="13"/>
        <v>3.6639211118993762</v>
      </c>
    </row>
    <row r="596" spans="1:3" x14ac:dyDescent="0.2">
      <c r="A596" t="s">
        <v>34</v>
      </c>
      <c r="B596">
        <v>6</v>
      </c>
      <c r="C596" s="9">
        <f t="shared" si="13"/>
        <v>6.2282141988256647</v>
      </c>
    </row>
    <row r="597" spans="1:3" x14ac:dyDescent="0.2">
      <c r="A597" t="s">
        <v>34</v>
      </c>
      <c r="B597">
        <v>7</v>
      </c>
      <c r="C597" s="9">
        <f t="shared" si="13"/>
        <v>9.7539089689258152</v>
      </c>
    </row>
    <row r="598" spans="1:3" x14ac:dyDescent="0.2">
      <c r="A598" t="s">
        <v>34</v>
      </c>
      <c r="B598">
        <v>5</v>
      </c>
      <c r="C598" s="9">
        <f t="shared" si="13"/>
        <v>3.6639211118993762</v>
      </c>
    </row>
    <row r="599" spans="1:3" x14ac:dyDescent="0.2">
      <c r="A599" t="s">
        <v>34</v>
      </c>
      <c r="B599">
        <v>7</v>
      </c>
      <c r="C599" s="9">
        <f t="shared" si="13"/>
        <v>9.7539089689258152</v>
      </c>
    </row>
    <row r="600" spans="1:3" x14ac:dyDescent="0.2">
      <c r="A600" t="s">
        <v>34</v>
      </c>
      <c r="B600">
        <v>7</v>
      </c>
      <c r="C600" s="9">
        <f t="shared" si="13"/>
        <v>9.7539089689258152</v>
      </c>
    </row>
    <row r="601" spans="1:3" x14ac:dyDescent="0.2">
      <c r="A601" t="s">
        <v>34</v>
      </c>
      <c r="B601">
        <v>6</v>
      </c>
      <c r="C601" s="9">
        <f t="shared" si="13"/>
        <v>6.2282141988256647</v>
      </c>
    </row>
    <row r="602" spans="1:3" x14ac:dyDescent="0.2">
      <c r="A602" t="s">
        <v>34</v>
      </c>
      <c r="B602">
        <v>6</v>
      </c>
      <c r="C602" s="9">
        <f t="shared" si="13"/>
        <v>6.2282141988256647</v>
      </c>
    </row>
    <row r="603" spans="1:3" x14ac:dyDescent="0.2">
      <c r="A603" t="s">
        <v>34</v>
      </c>
      <c r="B603">
        <v>5</v>
      </c>
      <c r="C603" s="9">
        <f t="shared" si="13"/>
        <v>3.6639211118993762</v>
      </c>
    </row>
    <row r="604" spans="1:3" x14ac:dyDescent="0.2">
      <c r="A604" t="s">
        <v>34</v>
      </c>
      <c r="B604">
        <v>6</v>
      </c>
      <c r="C604" s="9">
        <f t="shared" si="13"/>
        <v>6.2282141988256647</v>
      </c>
    </row>
    <row r="605" spans="1:3" x14ac:dyDescent="0.2">
      <c r="A605" t="s">
        <v>34</v>
      </c>
      <c r="B605">
        <v>6</v>
      </c>
      <c r="C605" s="9">
        <f t="shared" si="13"/>
        <v>6.2282141988256647</v>
      </c>
    </row>
    <row r="606" spans="1:3" x14ac:dyDescent="0.2">
      <c r="A606" t="s">
        <v>34</v>
      </c>
      <c r="B606">
        <v>7</v>
      </c>
      <c r="C606" s="9">
        <f t="shared" si="13"/>
        <v>9.7539089689258152</v>
      </c>
    </row>
    <row r="607" spans="1:3" x14ac:dyDescent="0.2">
      <c r="A607" t="s">
        <v>34</v>
      </c>
      <c r="B607">
        <v>7</v>
      </c>
      <c r="C607" s="9">
        <f t="shared" si="13"/>
        <v>9.7539089689258152</v>
      </c>
    </row>
    <row r="608" spans="1:3" x14ac:dyDescent="0.2">
      <c r="A608" t="s">
        <v>34</v>
      </c>
      <c r="B608">
        <v>7</v>
      </c>
      <c r="C608" s="9">
        <f t="shared" si="13"/>
        <v>9.7539089689258152</v>
      </c>
    </row>
    <row r="609" spans="1:3" x14ac:dyDescent="0.2">
      <c r="A609" t="s">
        <v>34</v>
      </c>
      <c r="B609">
        <v>5</v>
      </c>
      <c r="C609" s="9">
        <f t="shared" si="13"/>
        <v>3.6639211118993762</v>
      </c>
    </row>
    <row r="610" spans="1:3" x14ac:dyDescent="0.2">
      <c r="A610" t="s">
        <v>34</v>
      </c>
      <c r="B610">
        <v>7</v>
      </c>
      <c r="C610" s="9">
        <f t="shared" si="13"/>
        <v>9.7539089689258152</v>
      </c>
    </row>
    <row r="611" spans="1:3" x14ac:dyDescent="0.2">
      <c r="A611" t="s">
        <v>34</v>
      </c>
      <c r="B611">
        <v>5</v>
      </c>
      <c r="C611" s="9">
        <f t="shared" si="13"/>
        <v>3.6639211118993762</v>
      </c>
    </row>
    <row r="612" spans="1:3" x14ac:dyDescent="0.2">
      <c r="A612" t="s">
        <v>34</v>
      </c>
      <c r="B612">
        <v>7</v>
      </c>
      <c r="C612" s="9">
        <f t="shared" si="13"/>
        <v>9.7539089689258152</v>
      </c>
    </row>
    <row r="613" spans="1:3" x14ac:dyDescent="0.2">
      <c r="A613" t="s">
        <v>34</v>
      </c>
      <c r="B613">
        <v>6</v>
      </c>
      <c r="C613" s="9">
        <f t="shared" si="13"/>
        <v>6.2282141988256647</v>
      </c>
    </row>
    <row r="614" spans="1:3" x14ac:dyDescent="0.2">
      <c r="A614" t="s">
        <v>34</v>
      </c>
      <c r="B614">
        <v>7</v>
      </c>
      <c r="C614" s="9">
        <f t="shared" si="13"/>
        <v>9.7539089689258152</v>
      </c>
    </row>
    <row r="615" spans="1:3" x14ac:dyDescent="0.2">
      <c r="A615" t="s">
        <v>34</v>
      </c>
      <c r="B615">
        <v>7</v>
      </c>
      <c r="C615" s="9">
        <f t="shared" si="13"/>
        <v>9.7539089689258152</v>
      </c>
    </row>
    <row r="616" spans="1:3" x14ac:dyDescent="0.2">
      <c r="A616" t="s">
        <v>34</v>
      </c>
      <c r="B616">
        <v>5</v>
      </c>
      <c r="C616" s="9">
        <f t="shared" si="13"/>
        <v>3.6639211118993762</v>
      </c>
    </row>
    <row r="617" spans="1:3" x14ac:dyDescent="0.2">
      <c r="A617" t="s">
        <v>34</v>
      </c>
      <c r="B617">
        <v>6</v>
      </c>
      <c r="C617" s="9">
        <f t="shared" si="13"/>
        <v>6.2282141988256647</v>
      </c>
    </row>
    <row r="618" spans="1:3" x14ac:dyDescent="0.2">
      <c r="A618" t="s">
        <v>34</v>
      </c>
      <c r="B618">
        <v>7</v>
      </c>
      <c r="C618" s="9">
        <f t="shared" si="13"/>
        <v>9.7539089689258152</v>
      </c>
    </row>
    <row r="619" spans="1:3" x14ac:dyDescent="0.2">
      <c r="A619" t="s">
        <v>34</v>
      </c>
      <c r="B619">
        <v>7</v>
      </c>
      <c r="C619" s="9">
        <f t="shared" si="13"/>
        <v>9.7539089689258152</v>
      </c>
    </row>
    <row r="620" spans="1:3" x14ac:dyDescent="0.2">
      <c r="A620" t="s">
        <v>34</v>
      </c>
      <c r="B620">
        <v>6</v>
      </c>
      <c r="C620" s="9">
        <f t="shared" si="13"/>
        <v>6.2282141988256647</v>
      </c>
    </row>
    <row r="621" spans="1:3" x14ac:dyDescent="0.2">
      <c r="A621" t="s">
        <v>34</v>
      </c>
      <c r="B621">
        <v>7</v>
      </c>
      <c r="C621" s="9">
        <f t="shared" si="13"/>
        <v>9.7539089689258152</v>
      </c>
    </row>
    <row r="622" spans="1:3" x14ac:dyDescent="0.2">
      <c r="A622" t="s">
        <v>34</v>
      </c>
      <c r="B622">
        <v>5</v>
      </c>
      <c r="C622" s="9">
        <f t="shared" si="13"/>
        <v>3.6639211118993762</v>
      </c>
    </row>
    <row r="623" spans="1:3" x14ac:dyDescent="0.2">
      <c r="A623" t="s">
        <v>34</v>
      </c>
      <c r="B623">
        <v>7</v>
      </c>
      <c r="C623" s="9">
        <f t="shared" si="13"/>
        <v>9.7539089689258152</v>
      </c>
    </row>
    <row r="624" spans="1:3" x14ac:dyDescent="0.2">
      <c r="A624" t="s">
        <v>34</v>
      </c>
      <c r="B624">
        <v>7</v>
      </c>
      <c r="C624" s="9">
        <f t="shared" si="13"/>
        <v>9.7539089689258152</v>
      </c>
    </row>
    <row r="625" spans="1:3" x14ac:dyDescent="0.2">
      <c r="A625" t="s">
        <v>157</v>
      </c>
      <c r="B625">
        <v>39</v>
      </c>
      <c r="C625" s="9">
        <f>0.00738*(B625^3.237)</f>
        <v>1043.1157305568527</v>
      </c>
    </row>
    <row r="626" spans="1:3" x14ac:dyDescent="0.2">
      <c r="A626" t="s">
        <v>157</v>
      </c>
      <c r="B626">
        <v>37</v>
      </c>
      <c r="C626" s="9">
        <f t="shared" ref="C626:C689" si="14">0.00738*(B626^3.237)</f>
        <v>879.68126487757922</v>
      </c>
    </row>
    <row r="627" spans="1:3" x14ac:dyDescent="0.2">
      <c r="A627" t="s">
        <v>157</v>
      </c>
      <c r="B627">
        <v>39</v>
      </c>
      <c r="C627" s="9">
        <f t="shared" si="14"/>
        <v>1043.1157305568527</v>
      </c>
    </row>
    <row r="628" spans="1:3" x14ac:dyDescent="0.2">
      <c r="A628" t="s">
        <v>157</v>
      </c>
      <c r="B628">
        <v>39</v>
      </c>
      <c r="C628" s="9">
        <f t="shared" si="14"/>
        <v>1043.1157305568527</v>
      </c>
    </row>
    <row r="629" spans="1:3" x14ac:dyDescent="0.2">
      <c r="A629" t="s">
        <v>157</v>
      </c>
      <c r="B629">
        <v>39</v>
      </c>
      <c r="C629" s="9">
        <f t="shared" si="14"/>
        <v>1043.1157305568527</v>
      </c>
    </row>
    <row r="630" spans="1:3" x14ac:dyDescent="0.2">
      <c r="A630" t="s">
        <v>157</v>
      </c>
      <c r="B630">
        <v>37</v>
      </c>
      <c r="C630" s="9">
        <f t="shared" si="14"/>
        <v>879.68126487757922</v>
      </c>
    </row>
    <row r="631" spans="1:3" x14ac:dyDescent="0.2">
      <c r="A631" t="s">
        <v>157</v>
      </c>
      <c r="B631">
        <v>40</v>
      </c>
      <c r="C631" s="9">
        <f t="shared" si="14"/>
        <v>1132.2036581378784</v>
      </c>
    </row>
    <row r="632" spans="1:3" x14ac:dyDescent="0.2">
      <c r="A632" t="s">
        <v>157</v>
      </c>
      <c r="B632">
        <v>40</v>
      </c>
      <c r="C632" s="9">
        <f t="shared" si="14"/>
        <v>1132.2036581378784</v>
      </c>
    </row>
    <row r="633" spans="1:3" x14ac:dyDescent="0.2">
      <c r="A633" t="s">
        <v>157</v>
      </c>
      <c r="B633">
        <v>40</v>
      </c>
      <c r="C633" s="9">
        <f t="shared" si="14"/>
        <v>1132.2036581378784</v>
      </c>
    </row>
    <row r="634" spans="1:3" x14ac:dyDescent="0.2">
      <c r="A634" t="s">
        <v>157</v>
      </c>
      <c r="B634">
        <v>40</v>
      </c>
      <c r="C634" s="9">
        <f t="shared" si="14"/>
        <v>1132.2036581378784</v>
      </c>
    </row>
    <row r="635" spans="1:3" x14ac:dyDescent="0.2">
      <c r="A635" t="s">
        <v>157</v>
      </c>
      <c r="B635">
        <v>41</v>
      </c>
      <c r="C635" s="9">
        <f t="shared" si="14"/>
        <v>1226.4157127306914</v>
      </c>
    </row>
    <row r="636" spans="1:3" x14ac:dyDescent="0.2">
      <c r="A636" t="s">
        <v>157</v>
      </c>
      <c r="B636">
        <v>38</v>
      </c>
      <c r="C636" s="9">
        <f t="shared" si="14"/>
        <v>958.99394276522037</v>
      </c>
    </row>
    <row r="637" spans="1:3" x14ac:dyDescent="0.2">
      <c r="A637" t="s">
        <v>157</v>
      </c>
      <c r="B637">
        <v>41</v>
      </c>
      <c r="C637" s="9">
        <f t="shared" si="14"/>
        <v>1226.4157127306914</v>
      </c>
    </row>
    <row r="638" spans="1:3" x14ac:dyDescent="0.2">
      <c r="A638" t="s">
        <v>157</v>
      </c>
      <c r="B638">
        <v>41</v>
      </c>
      <c r="C638" s="9">
        <f t="shared" si="14"/>
        <v>1226.4157127306914</v>
      </c>
    </row>
    <row r="639" spans="1:3" x14ac:dyDescent="0.2">
      <c r="A639" t="s">
        <v>157</v>
      </c>
      <c r="B639">
        <v>41</v>
      </c>
      <c r="C639" s="9">
        <f t="shared" si="14"/>
        <v>1226.4157127306914</v>
      </c>
    </row>
    <row r="640" spans="1:3" x14ac:dyDescent="0.2">
      <c r="A640" t="s">
        <v>157</v>
      </c>
      <c r="B640">
        <v>39</v>
      </c>
      <c r="C640" s="9">
        <f t="shared" si="14"/>
        <v>1043.1157305568527</v>
      </c>
    </row>
    <row r="641" spans="1:3" x14ac:dyDescent="0.2">
      <c r="A641" t="s">
        <v>157</v>
      </c>
      <c r="B641">
        <v>40</v>
      </c>
      <c r="C641" s="9">
        <f t="shared" si="14"/>
        <v>1132.2036581378784</v>
      </c>
    </row>
    <row r="642" spans="1:3" x14ac:dyDescent="0.2">
      <c r="A642" t="s">
        <v>157</v>
      </c>
      <c r="B642">
        <v>38</v>
      </c>
      <c r="C642" s="9">
        <f t="shared" si="14"/>
        <v>958.99394276522037</v>
      </c>
    </row>
    <row r="643" spans="1:3" x14ac:dyDescent="0.2">
      <c r="A643" t="s">
        <v>157</v>
      </c>
      <c r="B643">
        <v>41</v>
      </c>
      <c r="C643" s="9">
        <f t="shared" si="14"/>
        <v>1226.4157127306914</v>
      </c>
    </row>
    <row r="644" spans="1:3" x14ac:dyDescent="0.2">
      <c r="A644" t="s">
        <v>157</v>
      </c>
      <c r="B644">
        <v>38</v>
      </c>
      <c r="C644" s="9">
        <f t="shared" si="14"/>
        <v>958.99394276522037</v>
      </c>
    </row>
    <row r="645" spans="1:3" x14ac:dyDescent="0.2">
      <c r="A645" t="s">
        <v>157</v>
      </c>
      <c r="B645">
        <v>37</v>
      </c>
      <c r="C645" s="9">
        <f t="shared" si="14"/>
        <v>879.68126487757922</v>
      </c>
    </row>
    <row r="646" spans="1:3" x14ac:dyDescent="0.2">
      <c r="A646" t="s">
        <v>157</v>
      </c>
      <c r="B646">
        <v>40</v>
      </c>
      <c r="C646" s="9">
        <f t="shared" si="14"/>
        <v>1132.2036581378784</v>
      </c>
    </row>
    <row r="647" spans="1:3" x14ac:dyDescent="0.2">
      <c r="A647" t="s">
        <v>157</v>
      </c>
      <c r="B647">
        <v>37</v>
      </c>
      <c r="C647" s="9">
        <f t="shared" si="14"/>
        <v>879.68126487757922</v>
      </c>
    </row>
    <row r="648" spans="1:3" x14ac:dyDescent="0.2">
      <c r="A648" t="s">
        <v>157</v>
      </c>
      <c r="B648">
        <v>37</v>
      </c>
      <c r="C648" s="9">
        <f t="shared" si="14"/>
        <v>879.68126487757922</v>
      </c>
    </row>
    <row r="649" spans="1:3" x14ac:dyDescent="0.2">
      <c r="A649" t="s">
        <v>157</v>
      </c>
      <c r="B649">
        <v>38</v>
      </c>
      <c r="C649" s="9">
        <f t="shared" si="14"/>
        <v>958.99394276522037</v>
      </c>
    </row>
    <row r="650" spans="1:3" x14ac:dyDescent="0.2">
      <c r="A650" t="s">
        <v>157</v>
      </c>
      <c r="B650">
        <v>38</v>
      </c>
      <c r="C650" s="9">
        <f t="shared" si="14"/>
        <v>958.99394276522037</v>
      </c>
    </row>
    <row r="651" spans="1:3" x14ac:dyDescent="0.2">
      <c r="A651" t="s">
        <v>157</v>
      </c>
      <c r="B651">
        <v>39</v>
      </c>
      <c r="C651" s="9">
        <f t="shared" si="14"/>
        <v>1043.1157305568527</v>
      </c>
    </row>
    <row r="652" spans="1:3" x14ac:dyDescent="0.2">
      <c r="A652" t="s">
        <v>157</v>
      </c>
      <c r="B652">
        <v>40</v>
      </c>
      <c r="C652" s="9">
        <f t="shared" si="14"/>
        <v>1132.2036581378784</v>
      </c>
    </row>
    <row r="653" spans="1:3" x14ac:dyDescent="0.2">
      <c r="A653" t="s">
        <v>157</v>
      </c>
      <c r="B653">
        <v>37</v>
      </c>
      <c r="C653" s="9">
        <f t="shared" si="14"/>
        <v>879.68126487757922</v>
      </c>
    </row>
    <row r="654" spans="1:3" x14ac:dyDescent="0.2">
      <c r="A654" t="s">
        <v>157</v>
      </c>
      <c r="B654">
        <v>39</v>
      </c>
      <c r="C654" s="9">
        <f t="shared" si="14"/>
        <v>1043.1157305568527</v>
      </c>
    </row>
    <row r="655" spans="1:3" x14ac:dyDescent="0.2">
      <c r="A655" t="s">
        <v>157</v>
      </c>
      <c r="B655">
        <v>40</v>
      </c>
      <c r="C655" s="9">
        <f t="shared" si="14"/>
        <v>1132.2036581378784</v>
      </c>
    </row>
    <row r="656" spans="1:3" x14ac:dyDescent="0.2">
      <c r="A656" t="s">
        <v>157</v>
      </c>
      <c r="B656">
        <v>37</v>
      </c>
      <c r="C656" s="9">
        <f t="shared" si="14"/>
        <v>879.68126487757922</v>
      </c>
    </row>
    <row r="657" spans="1:3" x14ac:dyDescent="0.2">
      <c r="A657" t="s">
        <v>157</v>
      </c>
      <c r="B657">
        <v>41</v>
      </c>
      <c r="C657" s="9">
        <f t="shared" si="14"/>
        <v>1226.4157127306914</v>
      </c>
    </row>
    <row r="658" spans="1:3" x14ac:dyDescent="0.2">
      <c r="A658" t="s">
        <v>157</v>
      </c>
      <c r="B658">
        <v>38</v>
      </c>
      <c r="C658" s="9">
        <f t="shared" si="14"/>
        <v>958.99394276522037</v>
      </c>
    </row>
    <row r="659" spans="1:3" x14ac:dyDescent="0.2">
      <c r="A659" t="s">
        <v>157</v>
      </c>
      <c r="B659">
        <v>40</v>
      </c>
      <c r="C659" s="9">
        <f t="shared" si="14"/>
        <v>1132.2036581378784</v>
      </c>
    </row>
    <row r="660" spans="1:3" x14ac:dyDescent="0.2">
      <c r="A660" t="s">
        <v>157</v>
      </c>
      <c r="B660">
        <v>40</v>
      </c>
      <c r="C660" s="9">
        <f t="shared" si="14"/>
        <v>1132.2036581378784</v>
      </c>
    </row>
    <row r="661" spans="1:3" x14ac:dyDescent="0.2">
      <c r="A661" t="s">
        <v>157</v>
      </c>
      <c r="B661">
        <v>39</v>
      </c>
      <c r="C661" s="9">
        <f t="shared" si="14"/>
        <v>1043.1157305568527</v>
      </c>
    </row>
    <row r="662" spans="1:3" x14ac:dyDescent="0.2">
      <c r="A662" t="s">
        <v>157</v>
      </c>
      <c r="B662">
        <v>39</v>
      </c>
      <c r="C662" s="9">
        <f t="shared" si="14"/>
        <v>1043.1157305568527</v>
      </c>
    </row>
    <row r="663" spans="1:3" x14ac:dyDescent="0.2">
      <c r="A663" t="s">
        <v>157</v>
      </c>
      <c r="B663">
        <v>40</v>
      </c>
      <c r="C663" s="9">
        <f t="shared" si="14"/>
        <v>1132.2036581378784</v>
      </c>
    </row>
    <row r="664" spans="1:3" x14ac:dyDescent="0.2">
      <c r="A664" t="s">
        <v>157</v>
      </c>
      <c r="B664">
        <v>38</v>
      </c>
      <c r="C664" s="9">
        <f t="shared" si="14"/>
        <v>958.99394276522037</v>
      </c>
    </row>
    <row r="665" spans="1:3" x14ac:dyDescent="0.2">
      <c r="A665" t="s">
        <v>157</v>
      </c>
      <c r="B665">
        <v>41</v>
      </c>
      <c r="C665" s="9">
        <f t="shared" si="14"/>
        <v>1226.4157127306914</v>
      </c>
    </row>
    <row r="666" spans="1:3" x14ac:dyDescent="0.2">
      <c r="A666" t="s">
        <v>157</v>
      </c>
      <c r="B666">
        <v>39</v>
      </c>
      <c r="C666" s="9">
        <f t="shared" si="14"/>
        <v>1043.1157305568527</v>
      </c>
    </row>
    <row r="667" spans="1:3" x14ac:dyDescent="0.2">
      <c r="A667" t="s">
        <v>157</v>
      </c>
      <c r="B667">
        <v>40</v>
      </c>
      <c r="C667" s="9">
        <f t="shared" si="14"/>
        <v>1132.2036581378784</v>
      </c>
    </row>
    <row r="668" spans="1:3" x14ac:dyDescent="0.2">
      <c r="A668" t="s">
        <v>157</v>
      </c>
      <c r="B668">
        <v>41</v>
      </c>
      <c r="C668" s="9">
        <f t="shared" si="14"/>
        <v>1226.4157127306914</v>
      </c>
    </row>
    <row r="669" spans="1:3" x14ac:dyDescent="0.2">
      <c r="A669" t="s">
        <v>157</v>
      </c>
      <c r="B669">
        <v>37</v>
      </c>
      <c r="C669" s="9">
        <f t="shared" si="14"/>
        <v>879.68126487757922</v>
      </c>
    </row>
    <row r="670" spans="1:3" x14ac:dyDescent="0.2">
      <c r="A670" t="s">
        <v>157</v>
      </c>
      <c r="B670">
        <v>37</v>
      </c>
      <c r="C670" s="9">
        <f t="shared" si="14"/>
        <v>879.68126487757922</v>
      </c>
    </row>
    <row r="671" spans="1:3" x14ac:dyDescent="0.2">
      <c r="A671" t="s">
        <v>157</v>
      </c>
      <c r="B671">
        <v>37</v>
      </c>
      <c r="C671" s="9">
        <f t="shared" si="14"/>
        <v>879.68126487757922</v>
      </c>
    </row>
    <row r="672" spans="1:3" x14ac:dyDescent="0.2">
      <c r="A672" t="s">
        <v>157</v>
      </c>
      <c r="B672">
        <v>39</v>
      </c>
      <c r="C672" s="9">
        <f t="shared" si="14"/>
        <v>1043.1157305568527</v>
      </c>
    </row>
    <row r="673" spans="1:3" x14ac:dyDescent="0.2">
      <c r="A673" t="s">
        <v>157</v>
      </c>
      <c r="B673">
        <v>37</v>
      </c>
      <c r="C673" s="9">
        <f t="shared" si="14"/>
        <v>879.68126487757922</v>
      </c>
    </row>
    <row r="674" spans="1:3" x14ac:dyDescent="0.2">
      <c r="A674" t="s">
        <v>157</v>
      </c>
      <c r="B674">
        <v>41</v>
      </c>
      <c r="C674" s="9">
        <f t="shared" si="14"/>
        <v>1226.4157127306914</v>
      </c>
    </row>
    <row r="675" spans="1:3" x14ac:dyDescent="0.2">
      <c r="A675" t="s">
        <v>157</v>
      </c>
      <c r="B675">
        <v>41</v>
      </c>
      <c r="C675" s="9">
        <f t="shared" si="14"/>
        <v>1226.4157127306914</v>
      </c>
    </row>
    <row r="676" spans="1:3" x14ac:dyDescent="0.2">
      <c r="A676" t="s">
        <v>157</v>
      </c>
      <c r="B676">
        <v>37</v>
      </c>
      <c r="C676" s="9">
        <f t="shared" si="14"/>
        <v>879.68126487757922</v>
      </c>
    </row>
    <row r="677" spans="1:3" x14ac:dyDescent="0.2">
      <c r="A677" t="s">
        <v>157</v>
      </c>
      <c r="B677">
        <v>37</v>
      </c>
      <c r="C677" s="9">
        <f t="shared" si="14"/>
        <v>879.68126487757922</v>
      </c>
    </row>
    <row r="678" spans="1:3" x14ac:dyDescent="0.2">
      <c r="A678" t="s">
        <v>157</v>
      </c>
      <c r="B678">
        <v>41</v>
      </c>
      <c r="C678" s="9">
        <f t="shared" si="14"/>
        <v>1226.4157127306914</v>
      </c>
    </row>
    <row r="679" spans="1:3" x14ac:dyDescent="0.2">
      <c r="A679" t="s">
        <v>157</v>
      </c>
      <c r="B679">
        <v>40</v>
      </c>
      <c r="C679" s="9">
        <f t="shared" si="14"/>
        <v>1132.2036581378784</v>
      </c>
    </row>
    <row r="680" spans="1:3" x14ac:dyDescent="0.2">
      <c r="A680" t="s">
        <v>157</v>
      </c>
      <c r="B680">
        <v>40</v>
      </c>
      <c r="C680" s="9">
        <f t="shared" si="14"/>
        <v>1132.2036581378784</v>
      </c>
    </row>
    <row r="681" spans="1:3" x14ac:dyDescent="0.2">
      <c r="A681" t="s">
        <v>157</v>
      </c>
      <c r="B681">
        <v>37</v>
      </c>
      <c r="C681" s="9">
        <f t="shared" si="14"/>
        <v>879.68126487757922</v>
      </c>
    </row>
    <row r="682" spans="1:3" x14ac:dyDescent="0.2">
      <c r="A682" t="s">
        <v>157</v>
      </c>
      <c r="B682">
        <v>37</v>
      </c>
      <c r="C682" s="9">
        <f t="shared" si="14"/>
        <v>879.68126487757922</v>
      </c>
    </row>
    <row r="683" spans="1:3" x14ac:dyDescent="0.2">
      <c r="A683" t="s">
        <v>157</v>
      </c>
      <c r="B683">
        <v>40</v>
      </c>
      <c r="C683" s="9">
        <f t="shared" si="14"/>
        <v>1132.2036581378784</v>
      </c>
    </row>
    <row r="684" spans="1:3" x14ac:dyDescent="0.2">
      <c r="A684" t="s">
        <v>157</v>
      </c>
      <c r="B684">
        <v>37</v>
      </c>
      <c r="C684" s="9">
        <f t="shared" si="14"/>
        <v>879.68126487757922</v>
      </c>
    </row>
    <row r="685" spans="1:3" x14ac:dyDescent="0.2">
      <c r="A685" t="s">
        <v>157</v>
      </c>
      <c r="B685">
        <v>40</v>
      </c>
      <c r="C685" s="9">
        <f t="shared" si="14"/>
        <v>1132.2036581378784</v>
      </c>
    </row>
    <row r="686" spans="1:3" x14ac:dyDescent="0.2">
      <c r="A686" t="s">
        <v>157</v>
      </c>
      <c r="B686">
        <v>41</v>
      </c>
      <c r="C686" s="9">
        <f t="shared" si="14"/>
        <v>1226.4157127306914</v>
      </c>
    </row>
    <row r="687" spans="1:3" x14ac:dyDescent="0.2">
      <c r="A687" t="s">
        <v>157</v>
      </c>
      <c r="B687">
        <v>38</v>
      </c>
      <c r="C687" s="9">
        <f t="shared" si="14"/>
        <v>958.99394276522037</v>
      </c>
    </row>
    <row r="688" spans="1:3" x14ac:dyDescent="0.2">
      <c r="A688" t="s">
        <v>157</v>
      </c>
      <c r="B688">
        <v>41</v>
      </c>
      <c r="C688" s="9">
        <f t="shared" si="14"/>
        <v>1226.4157127306914</v>
      </c>
    </row>
    <row r="689" spans="1:3" x14ac:dyDescent="0.2">
      <c r="A689" t="s">
        <v>157</v>
      </c>
      <c r="B689">
        <v>38</v>
      </c>
      <c r="C689" s="9">
        <f t="shared" si="14"/>
        <v>958.99394276522037</v>
      </c>
    </row>
    <row r="690" spans="1:3" x14ac:dyDescent="0.2">
      <c r="A690" t="s">
        <v>157</v>
      </c>
      <c r="B690">
        <v>39</v>
      </c>
      <c r="C690" s="9">
        <f t="shared" ref="C690:C753" si="15">0.00738*(B690^3.237)</f>
        <v>1043.1157305568527</v>
      </c>
    </row>
    <row r="691" spans="1:3" x14ac:dyDescent="0.2">
      <c r="A691" t="s">
        <v>157</v>
      </c>
      <c r="B691">
        <v>38</v>
      </c>
      <c r="C691" s="9">
        <f t="shared" si="15"/>
        <v>958.99394276522037</v>
      </c>
    </row>
    <row r="692" spans="1:3" x14ac:dyDescent="0.2">
      <c r="A692" t="s">
        <v>157</v>
      </c>
      <c r="B692">
        <v>39</v>
      </c>
      <c r="C692" s="9">
        <f t="shared" si="15"/>
        <v>1043.1157305568527</v>
      </c>
    </row>
    <row r="693" spans="1:3" x14ac:dyDescent="0.2">
      <c r="A693" t="s">
        <v>157</v>
      </c>
      <c r="B693">
        <v>41</v>
      </c>
      <c r="C693" s="9">
        <f t="shared" si="15"/>
        <v>1226.4157127306914</v>
      </c>
    </row>
    <row r="694" spans="1:3" x14ac:dyDescent="0.2">
      <c r="A694" t="s">
        <v>157</v>
      </c>
      <c r="B694">
        <v>41</v>
      </c>
      <c r="C694" s="9">
        <f t="shared" si="15"/>
        <v>1226.4157127306914</v>
      </c>
    </row>
    <row r="695" spans="1:3" x14ac:dyDescent="0.2">
      <c r="A695" t="s">
        <v>157</v>
      </c>
      <c r="B695">
        <v>38</v>
      </c>
      <c r="C695" s="9">
        <f t="shared" si="15"/>
        <v>958.99394276522037</v>
      </c>
    </row>
    <row r="696" spans="1:3" x14ac:dyDescent="0.2">
      <c r="A696" t="s">
        <v>157</v>
      </c>
      <c r="B696">
        <v>39</v>
      </c>
      <c r="C696" s="9">
        <f t="shared" si="15"/>
        <v>1043.1157305568527</v>
      </c>
    </row>
    <row r="697" spans="1:3" x14ac:dyDescent="0.2">
      <c r="A697" t="s">
        <v>157</v>
      </c>
      <c r="B697">
        <v>37</v>
      </c>
      <c r="C697" s="9">
        <f t="shared" si="15"/>
        <v>879.68126487757922</v>
      </c>
    </row>
    <row r="698" spans="1:3" x14ac:dyDescent="0.2">
      <c r="A698" t="s">
        <v>157</v>
      </c>
      <c r="B698">
        <v>40</v>
      </c>
      <c r="C698" s="9">
        <f t="shared" si="15"/>
        <v>1132.2036581378784</v>
      </c>
    </row>
    <row r="699" spans="1:3" x14ac:dyDescent="0.2">
      <c r="A699" t="s">
        <v>157</v>
      </c>
      <c r="B699">
        <v>38</v>
      </c>
      <c r="C699" s="9">
        <f t="shared" si="15"/>
        <v>958.99394276522037</v>
      </c>
    </row>
    <row r="700" spans="1:3" x14ac:dyDescent="0.2">
      <c r="A700" t="s">
        <v>157</v>
      </c>
      <c r="B700">
        <v>39</v>
      </c>
      <c r="C700" s="9">
        <f t="shared" si="15"/>
        <v>1043.1157305568527</v>
      </c>
    </row>
    <row r="701" spans="1:3" x14ac:dyDescent="0.2">
      <c r="A701" t="s">
        <v>157</v>
      </c>
      <c r="B701">
        <v>40</v>
      </c>
      <c r="C701" s="9">
        <f t="shared" si="15"/>
        <v>1132.2036581378784</v>
      </c>
    </row>
    <row r="702" spans="1:3" x14ac:dyDescent="0.2">
      <c r="A702" t="s">
        <v>157</v>
      </c>
      <c r="B702">
        <v>38</v>
      </c>
      <c r="C702" s="9">
        <f t="shared" si="15"/>
        <v>958.99394276522037</v>
      </c>
    </row>
    <row r="703" spans="1:3" x14ac:dyDescent="0.2">
      <c r="A703" t="s">
        <v>157</v>
      </c>
      <c r="B703">
        <v>37</v>
      </c>
      <c r="C703" s="9">
        <f t="shared" si="15"/>
        <v>879.68126487757922</v>
      </c>
    </row>
    <row r="704" spans="1:3" x14ac:dyDescent="0.2">
      <c r="A704" t="s">
        <v>157</v>
      </c>
      <c r="B704">
        <v>39</v>
      </c>
      <c r="C704" s="9">
        <f t="shared" si="15"/>
        <v>1043.1157305568527</v>
      </c>
    </row>
    <row r="705" spans="1:3" x14ac:dyDescent="0.2">
      <c r="A705" t="s">
        <v>157</v>
      </c>
      <c r="B705">
        <v>41</v>
      </c>
      <c r="C705" s="9">
        <f t="shared" si="15"/>
        <v>1226.4157127306914</v>
      </c>
    </row>
    <row r="706" spans="1:3" x14ac:dyDescent="0.2">
      <c r="A706" t="s">
        <v>157</v>
      </c>
      <c r="B706">
        <v>39</v>
      </c>
      <c r="C706" s="9">
        <f t="shared" si="15"/>
        <v>1043.1157305568527</v>
      </c>
    </row>
    <row r="707" spans="1:3" x14ac:dyDescent="0.2">
      <c r="A707" t="s">
        <v>157</v>
      </c>
      <c r="B707">
        <v>39</v>
      </c>
      <c r="C707" s="9">
        <f t="shared" si="15"/>
        <v>1043.1157305568527</v>
      </c>
    </row>
    <row r="708" spans="1:3" x14ac:dyDescent="0.2">
      <c r="A708" t="s">
        <v>157</v>
      </c>
      <c r="B708">
        <v>39</v>
      </c>
      <c r="C708" s="9">
        <f t="shared" si="15"/>
        <v>1043.1157305568527</v>
      </c>
    </row>
    <row r="709" spans="1:3" x14ac:dyDescent="0.2">
      <c r="A709" t="s">
        <v>157</v>
      </c>
      <c r="B709">
        <v>40</v>
      </c>
      <c r="C709" s="9">
        <f t="shared" si="15"/>
        <v>1132.2036581378784</v>
      </c>
    </row>
    <row r="710" spans="1:3" x14ac:dyDescent="0.2">
      <c r="A710" t="s">
        <v>157</v>
      </c>
      <c r="B710">
        <v>41</v>
      </c>
      <c r="C710" s="9">
        <f t="shared" si="15"/>
        <v>1226.4157127306914</v>
      </c>
    </row>
    <row r="711" spans="1:3" x14ac:dyDescent="0.2">
      <c r="A711" t="s">
        <v>157</v>
      </c>
      <c r="B711">
        <v>40</v>
      </c>
      <c r="C711" s="9">
        <f t="shared" si="15"/>
        <v>1132.2036581378784</v>
      </c>
    </row>
    <row r="712" spans="1:3" x14ac:dyDescent="0.2">
      <c r="A712" t="s">
        <v>157</v>
      </c>
      <c r="B712">
        <v>40</v>
      </c>
      <c r="C712" s="9">
        <f t="shared" si="15"/>
        <v>1132.2036581378784</v>
      </c>
    </row>
    <row r="713" spans="1:3" x14ac:dyDescent="0.2">
      <c r="A713" t="s">
        <v>157</v>
      </c>
      <c r="B713">
        <v>37</v>
      </c>
      <c r="C713" s="9">
        <f t="shared" si="15"/>
        <v>879.68126487757922</v>
      </c>
    </row>
    <row r="714" spans="1:3" x14ac:dyDescent="0.2">
      <c r="A714" t="s">
        <v>157</v>
      </c>
      <c r="B714">
        <v>37</v>
      </c>
      <c r="C714" s="9">
        <f t="shared" si="15"/>
        <v>879.68126487757922</v>
      </c>
    </row>
    <row r="715" spans="1:3" x14ac:dyDescent="0.2">
      <c r="A715" t="s">
        <v>157</v>
      </c>
      <c r="B715">
        <v>37</v>
      </c>
      <c r="C715" s="9">
        <f t="shared" si="15"/>
        <v>879.68126487757922</v>
      </c>
    </row>
    <row r="716" spans="1:3" x14ac:dyDescent="0.2">
      <c r="A716" t="s">
        <v>157</v>
      </c>
      <c r="B716">
        <v>37</v>
      </c>
      <c r="C716" s="9">
        <f t="shared" si="15"/>
        <v>879.68126487757922</v>
      </c>
    </row>
    <row r="717" spans="1:3" x14ac:dyDescent="0.2">
      <c r="A717" t="s">
        <v>157</v>
      </c>
      <c r="B717">
        <v>39</v>
      </c>
      <c r="C717" s="9">
        <f t="shared" si="15"/>
        <v>1043.1157305568527</v>
      </c>
    </row>
    <row r="718" spans="1:3" x14ac:dyDescent="0.2">
      <c r="A718" t="s">
        <v>157</v>
      </c>
      <c r="B718">
        <v>37</v>
      </c>
      <c r="C718" s="9">
        <f t="shared" si="15"/>
        <v>879.68126487757922</v>
      </c>
    </row>
    <row r="719" spans="1:3" x14ac:dyDescent="0.2">
      <c r="A719" t="s">
        <v>157</v>
      </c>
      <c r="B719">
        <v>37</v>
      </c>
      <c r="C719" s="9">
        <f t="shared" si="15"/>
        <v>879.68126487757922</v>
      </c>
    </row>
    <row r="720" spans="1:3" x14ac:dyDescent="0.2">
      <c r="A720" t="s">
        <v>157</v>
      </c>
      <c r="B720">
        <v>37</v>
      </c>
      <c r="C720" s="9">
        <f t="shared" si="15"/>
        <v>879.68126487757922</v>
      </c>
    </row>
    <row r="721" spans="1:3" x14ac:dyDescent="0.2">
      <c r="A721" t="s">
        <v>157</v>
      </c>
      <c r="B721">
        <v>41</v>
      </c>
      <c r="C721" s="9">
        <f t="shared" si="15"/>
        <v>1226.4157127306914</v>
      </c>
    </row>
    <row r="722" spans="1:3" x14ac:dyDescent="0.2">
      <c r="A722" t="s">
        <v>157</v>
      </c>
      <c r="B722">
        <v>38</v>
      </c>
      <c r="C722" s="9">
        <f t="shared" si="15"/>
        <v>958.99394276522037</v>
      </c>
    </row>
    <row r="723" spans="1:3" x14ac:dyDescent="0.2">
      <c r="A723" t="s">
        <v>157</v>
      </c>
      <c r="B723">
        <v>37</v>
      </c>
      <c r="C723" s="9">
        <f t="shared" si="15"/>
        <v>879.68126487757922</v>
      </c>
    </row>
    <row r="724" spans="1:3" x14ac:dyDescent="0.2">
      <c r="A724" t="s">
        <v>157</v>
      </c>
      <c r="B724">
        <v>41</v>
      </c>
      <c r="C724" s="9">
        <f t="shared" si="15"/>
        <v>1226.4157127306914</v>
      </c>
    </row>
    <row r="725" spans="1:3" x14ac:dyDescent="0.2">
      <c r="A725" t="s">
        <v>157</v>
      </c>
      <c r="B725">
        <v>41</v>
      </c>
      <c r="C725" s="9">
        <f t="shared" si="15"/>
        <v>1226.4157127306914</v>
      </c>
    </row>
    <row r="726" spans="1:3" x14ac:dyDescent="0.2">
      <c r="A726" t="s">
        <v>157</v>
      </c>
      <c r="B726">
        <v>41</v>
      </c>
      <c r="C726" s="9">
        <f t="shared" si="15"/>
        <v>1226.4157127306914</v>
      </c>
    </row>
    <row r="727" spans="1:3" x14ac:dyDescent="0.2">
      <c r="A727" t="s">
        <v>157</v>
      </c>
      <c r="B727">
        <v>38</v>
      </c>
      <c r="C727" s="9">
        <f t="shared" si="15"/>
        <v>958.99394276522037</v>
      </c>
    </row>
    <row r="728" spans="1:3" x14ac:dyDescent="0.2">
      <c r="A728" t="s">
        <v>157</v>
      </c>
      <c r="B728">
        <v>41</v>
      </c>
      <c r="C728" s="9">
        <f t="shared" si="15"/>
        <v>1226.4157127306914</v>
      </c>
    </row>
    <row r="729" spans="1:3" x14ac:dyDescent="0.2">
      <c r="A729" t="s">
        <v>157</v>
      </c>
      <c r="B729">
        <v>39</v>
      </c>
      <c r="C729" s="9">
        <f t="shared" si="15"/>
        <v>1043.1157305568527</v>
      </c>
    </row>
    <row r="730" spans="1:3" x14ac:dyDescent="0.2">
      <c r="A730" t="s">
        <v>157</v>
      </c>
      <c r="B730">
        <v>38</v>
      </c>
      <c r="C730" s="9">
        <f t="shared" si="15"/>
        <v>958.99394276522037</v>
      </c>
    </row>
    <row r="731" spans="1:3" x14ac:dyDescent="0.2">
      <c r="A731" t="s">
        <v>157</v>
      </c>
      <c r="B731">
        <v>38</v>
      </c>
      <c r="C731" s="9">
        <f t="shared" si="15"/>
        <v>958.99394276522037</v>
      </c>
    </row>
    <row r="732" spans="1:3" x14ac:dyDescent="0.2">
      <c r="A732" t="s">
        <v>157</v>
      </c>
      <c r="B732">
        <v>39</v>
      </c>
      <c r="C732" s="9">
        <f t="shared" si="15"/>
        <v>1043.1157305568527</v>
      </c>
    </row>
    <row r="733" spans="1:3" x14ac:dyDescent="0.2">
      <c r="A733" t="s">
        <v>157</v>
      </c>
      <c r="B733">
        <v>40</v>
      </c>
      <c r="C733" s="9">
        <f t="shared" si="15"/>
        <v>1132.2036581378784</v>
      </c>
    </row>
    <row r="734" spans="1:3" x14ac:dyDescent="0.2">
      <c r="A734" t="s">
        <v>157</v>
      </c>
      <c r="B734">
        <v>40</v>
      </c>
      <c r="C734" s="9">
        <f t="shared" si="15"/>
        <v>1132.2036581378784</v>
      </c>
    </row>
    <row r="735" spans="1:3" x14ac:dyDescent="0.2">
      <c r="A735" t="s">
        <v>157</v>
      </c>
      <c r="B735">
        <v>40</v>
      </c>
      <c r="C735" s="9">
        <f t="shared" si="15"/>
        <v>1132.2036581378784</v>
      </c>
    </row>
    <row r="736" spans="1:3" x14ac:dyDescent="0.2">
      <c r="A736" t="s">
        <v>157</v>
      </c>
      <c r="B736">
        <v>38</v>
      </c>
      <c r="C736" s="9">
        <f t="shared" si="15"/>
        <v>958.99394276522037</v>
      </c>
    </row>
    <row r="737" spans="1:3" x14ac:dyDescent="0.2">
      <c r="A737" t="s">
        <v>157</v>
      </c>
      <c r="B737">
        <v>41</v>
      </c>
      <c r="C737" s="9">
        <f t="shared" si="15"/>
        <v>1226.4157127306914</v>
      </c>
    </row>
    <row r="738" spans="1:3" x14ac:dyDescent="0.2">
      <c r="A738" t="s">
        <v>157</v>
      </c>
      <c r="B738">
        <v>40</v>
      </c>
      <c r="C738" s="9">
        <f t="shared" si="15"/>
        <v>1132.2036581378784</v>
      </c>
    </row>
    <row r="739" spans="1:3" x14ac:dyDescent="0.2">
      <c r="A739" t="s">
        <v>157</v>
      </c>
      <c r="B739">
        <v>38</v>
      </c>
      <c r="C739" s="9">
        <f t="shared" si="15"/>
        <v>958.99394276522037</v>
      </c>
    </row>
    <row r="740" spans="1:3" x14ac:dyDescent="0.2">
      <c r="A740" t="s">
        <v>157</v>
      </c>
      <c r="B740">
        <v>40</v>
      </c>
      <c r="C740" s="9">
        <f t="shared" si="15"/>
        <v>1132.2036581378784</v>
      </c>
    </row>
    <row r="741" spans="1:3" x14ac:dyDescent="0.2">
      <c r="A741" t="s">
        <v>157</v>
      </c>
      <c r="B741">
        <v>38</v>
      </c>
      <c r="C741" s="9">
        <f t="shared" si="15"/>
        <v>958.99394276522037</v>
      </c>
    </row>
    <row r="742" spans="1:3" x14ac:dyDescent="0.2">
      <c r="A742" t="s">
        <v>157</v>
      </c>
      <c r="B742">
        <v>37</v>
      </c>
      <c r="C742" s="9">
        <f t="shared" si="15"/>
        <v>879.68126487757922</v>
      </c>
    </row>
    <row r="743" spans="1:3" x14ac:dyDescent="0.2">
      <c r="A743" t="s">
        <v>157</v>
      </c>
      <c r="B743">
        <v>41</v>
      </c>
      <c r="C743" s="9">
        <f t="shared" si="15"/>
        <v>1226.4157127306914</v>
      </c>
    </row>
    <row r="744" spans="1:3" x14ac:dyDescent="0.2">
      <c r="A744" t="s">
        <v>157</v>
      </c>
      <c r="B744">
        <v>38</v>
      </c>
      <c r="C744" s="9">
        <f t="shared" si="15"/>
        <v>958.99394276522037</v>
      </c>
    </row>
    <row r="745" spans="1:3" x14ac:dyDescent="0.2">
      <c r="A745" t="s">
        <v>157</v>
      </c>
      <c r="B745">
        <v>41</v>
      </c>
      <c r="C745" s="9">
        <f t="shared" si="15"/>
        <v>1226.4157127306914</v>
      </c>
    </row>
    <row r="746" spans="1:3" x14ac:dyDescent="0.2">
      <c r="A746" t="s">
        <v>157</v>
      </c>
      <c r="B746">
        <v>41</v>
      </c>
      <c r="C746" s="9">
        <f t="shared" si="15"/>
        <v>1226.4157127306914</v>
      </c>
    </row>
    <row r="747" spans="1:3" x14ac:dyDescent="0.2">
      <c r="A747" t="s">
        <v>157</v>
      </c>
      <c r="B747">
        <v>40</v>
      </c>
      <c r="C747" s="9">
        <f t="shared" si="15"/>
        <v>1132.2036581378784</v>
      </c>
    </row>
    <row r="748" spans="1:3" x14ac:dyDescent="0.2">
      <c r="A748" t="s">
        <v>157</v>
      </c>
      <c r="B748">
        <v>39</v>
      </c>
      <c r="C748" s="9">
        <f t="shared" si="15"/>
        <v>1043.1157305568527</v>
      </c>
    </row>
    <row r="749" spans="1:3" x14ac:dyDescent="0.2">
      <c r="A749" t="s">
        <v>157</v>
      </c>
      <c r="B749">
        <v>39</v>
      </c>
      <c r="C749" s="9">
        <f t="shared" si="15"/>
        <v>1043.1157305568527</v>
      </c>
    </row>
    <row r="750" spans="1:3" x14ac:dyDescent="0.2">
      <c r="A750" t="s">
        <v>157</v>
      </c>
      <c r="B750">
        <v>38</v>
      </c>
      <c r="C750" s="9">
        <f t="shared" si="15"/>
        <v>958.99394276522037</v>
      </c>
    </row>
    <row r="751" spans="1:3" x14ac:dyDescent="0.2">
      <c r="A751" t="s">
        <v>157</v>
      </c>
      <c r="B751">
        <v>39</v>
      </c>
      <c r="C751" s="9">
        <f t="shared" si="15"/>
        <v>1043.1157305568527</v>
      </c>
    </row>
    <row r="752" spans="1:3" x14ac:dyDescent="0.2">
      <c r="A752" t="s">
        <v>157</v>
      </c>
      <c r="B752">
        <v>37</v>
      </c>
      <c r="C752" s="9">
        <f t="shared" si="15"/>
        <v>879.68126487757922</v>
      </c>
    </row>
    <row r="753" spans="1:3" x14ac:dyDescent="0.2">
      <c r="A753" t="s">
        <v>157</v>
      </c>
      <c r="B753">
        <v>39</v>
      </c>
      <c r="C753" s="9">
        <f t="shared" si="15"/>
        <v>1043.1157305568527</v>
      </c>
    </row>
    <row r="754" spans="1:3" x14ac:dyDescent="0.2">
      <c r="A754" t="s">
        <v>157</v>
      </c>
      <c r="B754">
        <v>41</v>
      </c>
      <c r="C754" s="9">
        <f t="shared" ref="C754:C805" si="16">0.00738*(B754^3.237)</f>
        <v>1226.4157127306914</v>
      </c>
    </row>
    <row r="755" spans="1:3" x14ac:dyDescent="0.2">
      <c r="A755" t="s">
        <v>157</v>
      </c>
      <c r="B755">
        <v>40</v>
      </c>
      <c r="C755" s="9">
        <f t="shared" si="16"/>
        <v>1132.2036581378784</v>
      </c>
    </row>
    <row r="756" spans="1:3" x14ac:dyDescent="0.2">
      <c r="A756" t="s">
        <v>157</v>
      </c>
      <c r="B756">
        <v>37</v>
      </c>
      <c r="C756" s="9">
        <f t="shared" si="16"/>
        <v>879.68126487757922</v>
      </c>
    </row>
    <row r="757" spans="1:3" x14ac:dyDescent="0.2">
      <c r="A757" t="s">
        <v>157</v>
      </c>
      <c r="B757">
        <v>41</v>
      </c>
      <c r="C757" s="9">
        <f t="shared" si="16"/>
        <v>1226.4157127306914</v>
      </c>
    </row>
    <row r="758" spans="1:3" x14ac:dyDescent="0.2">
      <c r="A758" t="s">
        <v>157</v>
      </c>
      <c r="B758">
        <v>40</v>
      </c>
      <c r="C758" s="9">
        <f t="shared" si="16"/>
        <v>1132.2036581378784</v>
      </c>
    </row>
    <row r="759" spans="1:3" x14ac:dyDescent="0.2">
      <c r="A759" t="s">
        <v>157</v>
      </c>
      <c r="B759">
        <v>41</v>
      </c>
      <c r="C759" s="9">
        <f t="shared" si="16"/>
        <v>1226.4157127306914</v>
      </c>
    </row>
    <row r="760" spans="1:3" x14ac:dyDescent="0.2">
      <c r="A760" t="s">
        <v>157</v>
      </c>
      <c r="B760">
        <v>39</v>
      </c>
      <c r="C760" s="9">
        <f t="shared" si="16"/>
        <v>1043.1157305568527</v>
      </c>
    </row>
    <row r="761" spans="1:3" x14ac:dyDescent="0.2">
      <c r="A761" t="s">
        <v>157</v>
      </c>
      <c r="B761">
        <v>40</v>
      </c>
      <c r="C761" s="9">
        <f t="shared" si="16"/>
        <v>1132.2036581378784</v>
      </c>
    </row>
    <row r="762" spans="1:3" x14ac:dyDescent="0.2">
      <c r="A762" t="s">
        <v>157</v>
      </c>
      <c r="B762">
        <v>38</v>
      </c>
      <c r="C762" s="9">
        <f t="shared" si="16"/>
        <v>958.99394276522037</v>
      </c>
    </row>
    <row r="763" spans="1:3" x14ac:dyDescent="0.2">
      <c r="A763" t="s">
        <v>157</v>
      </c>
      <c r="B763">
        <v>41</v>
      </c>
      <c r="C763" s="9">
        <f t="shared" si="16"/>
        <v>1226.4157127306914</v>
      </c>
    </row>
    <row r="764" spans="1:3" x14ac:dyDescent="0.2">
      <c r="A764" t="s">
        <v>157</v>
      </c>
      <c r="B764">
        <v>40</v>
      </c>
      <c r="C764" s="9">
        <f t="shared" si="16"/>
        <v>1132.2036581378784</v>
      </c>
    </row>
    <row r="765" spans="1:3" x14ac:dyDescent="0.2">
      <c r="A765" t="s">
        <v>157</v>
      </c>
      <c r="B765">
        <v>37</v>
      </c>
      <c r="C765" s="9">
        <f t="shared" si="16"/>
        <v>879.68126487757922</v>
      </c>
    </row>
    <row r="766" spans="1:3" x14ac:dyDescent="0.2">
      <c r="A766" t="s">
        <v>157</v>
      </c>
      <c r="B766">
        <v>39</v>
      </c>
      <c r="C766" s="9">
        <f t="shared" si="16"/>
        <v>1043.1157305568527</v>
      </c>
    </row>
    <row r="767" spans="1:3" x14ac:dyDescent="0.2">
      <c r="A767" t="s">
        <v>157</v>
      </c>
      <c r="B767">
        <v>37</v>
      </c>
      <c r="C767" s="9">
        <f t="shared" si="16"/>
        <v>879.68126487757922</v>
      </c>
    </row>
    <row r="768" spans="1:3" x14ac:dyDescent="0.2">
      <c r="A768" t="s">
        <v>157</v>
      </c>
      <c r="B768">
        <v>41</v>
      </c>
      <c r="C768" s="9">
        <f t="shared" si="16"/>
        <v>1226.4157127306914</v>
      </c>
    </row>
    <row r="769" spans="1:3" x14ac:dyDescent="0.2">
      <c r="A769" t="s">
        <v>157</v>
      </c>
      <c r="B769">
        <v>38</v>
      </c>
      <c r="C769" s="9">
        <f t="shared" si="16"/>
        <v>958.99394276522037</v>
      </c>
    </row>
    <row r="770" spans="1:3" x14ac:dyDescent="0.2">
      <c r="A770" t="s">
        <v>157</v>
      </c>
      <c r="B770">
        <v>40</v>
      </c>
      <c r="C770" s="9">
        <f t="shared" si="16"/>
        <v>1132.2036581378784</v>
      </c>
    </row>
    <row r="771" spans="1:3" x14ac:dyDescent="0.2">
      <c r="A771" t="s">
        <v>157</v>
      </c>
      <c r="B771">
        <v>41</v>
      </c>
      <c r="C771" s="9">
        <f t="shared" si="16"/>
        <v>1226.4157127306914</v>
      </c>
    </row>
    <row r="772" spans="1:3" x14ac:dyDescent="0.2">
      <c r="A772" t="s">
        <v>157</v>
      </c>
      <c r="B772">
        <v>39</v>
      </c>
      <c r="C772" s="9">
        <f t="shared" si="16"/>
        <v>1043.1157305568527</v>
      </c>
    </row>
    <row r="773" spans="1:3" x14ac:dyDescent="0.2">
      <c r="A773" t="s">
        <v>157</v>
      </c>
      <c r="B773">
        <v>39</v>
      </c>
      <c r="C773" s="9">
        <f t="shared" si="16"/>
        <v>1043.1157305568527</v>
      </c>
    </row>
    <row r="774" spans="1:3" x14ac:dyDescent="0.2">
      <c r="A774" t="s">
        <v>157</v>
      </c>
      <c r="B774">
        <v>38</v>
      </c>
      <c r="C774" s="9">
        <f t="shared" si="16"/>
        <v>958.99394276522037</v>
      </c>
    </row>
    <row r="775" spans="1:3" x14ac:dyDescent="0.2">
      <c r="A775" t="s">
        <v>157</v>
      </c>
      <c r="B775">
        <v>38</v>
      </c>
      <c r="C775" s="9">
        <f t="shared" si="16"/>
        <v>958.99394276522037</v>
      </c>
    </row>
    <row r="776" spans="1:3" x14ac:dyDescent="0.2">
      <c r="A776" t="s">
        <v>157</v>
      </c>
      <c r="B776">
        <v>39</v>
      </c>
      <c r="C776" s="9">
        <f t="shared" si="16"/>
        <v>1043.1157305568527</v>
      </c>
    </row>
    <row r="777" spans="1:3" x14ac:dyDescent="0.2">
      <c r="A777" t="s">
        <v>157</v>
      </c>
      <c r="B777">
        <v>39</v>
      </c>
      <c r="C777" s="9">
        <f t="shared" si="16"/>
        <v>1043.1157305568527</v>
      </c>
    </row>
    <row r="778" spans="1:3" x14ac:dyDescent="0.2">
      <c r="A778" t="s">
        <v>157</v>
      </c>
      <c r="B778">
        <v>41</v>
      </c>
      <c r="C778" s="9">
        <f t="shared" si="16"/>
        <v>1226.4157127306914</v>
      </c>
    </row>
    <row r="779" spans="1:3" x14ac:dyDescent="0.2">
      <c r="A779" t="s">
        <v>157</v>
      </c>
      <c r="B779">
        <v>39</v>
      </c>
      <c r="C779" s="9">
        <f t="shared" si="16"/>
        <v>1043.1157305568527</v>
      </c>
    </row>
    <row r="780" spans="1:3" x14ac:dyDescent="0.2">
      <c r="A780" t="s">
        <v>157</v>
      </c>
      <c r="B780">
        <v>39</v>
      </c>
      <c r="C780" s="9">
        <f t="shared" si="16"/>
        <v>1043.1157305568527</v>
      </c>
    </row>
    <row r="781" spans="1:3" x14ac:dyDescent="0.2">
      <c r="A781" t="s">
        <v>157</v>
      </c>
      <c r="B781">
        <v>41</v>
      </c>
      <c r="C781" s="9">
        <f t="shared" si="16"/>
        <v>1226.4157127306914</v>
      </c>
    </row>
    <row r="782" spans="1:3" x14ac:dyDescent="0.2">
      <c r="A782" t="s">
        <v>157</v>
      </c>
      <c r="B782">
        <v>40</v>
      </c>
      <c r="C782" s="9">
        <f t="shared" si="16"/>
        <v>1132.2036581378784</v>
      </c>
    </row>
    <row r="783" spans="1:3" x14ac:dyDescent="0.2">
      <c r="A783" t="s">
        <v>157</v>
      </c>
      <c r="B783">
        <v>41</v>
      </c>
      <c r="C783" s="9">
        <f t="shared" si="16"/>
        <v>1226.4157127306914</v>
      </c>
    </row>
    <row r="784" spans="1:3" x14ac:dyDescent="0.2">
      <c r="A784" t="s">
        <v>157</v>
      </c>
      <c r="B784">
        <v>40</v>
      </c>
      <c r="C784" s="9">
        <f t="shared" si="16"/>
        <v>1132.2036581378784</v>
      </c>
    </row>
    <row r="785" spans="1:3" x14ac:dyDescent="0.2">
      <c r="A785" t="s">
        <v>157</v>
      </c>
      <c r="B785">
        <v>38</v>
      </c>
      <c r="C785" s="9">
        <f t="shared" si="16"/>
        <v>958.99394276522037</v>
      </c>
    </row>
    <row r="786" spans="1:3" x14ac:dyDescent="0.2">
      <c r="A786" t="s">
        <v>157</v>
      </c>
      <c r="B786">
        <v>38</v>
      </c>
      <c r="C786" s="9">
        <f t="shared" si="16"/>
        <v>958.99394276522037</v>
      </c>
    </row>
    <row r="787" spans="1:3" x14ac:dyDescent="0.2">
      <c r="A787" t="s">
        <v>157</v>
      </c>
      <c r="B787">
        <v>39</v>
      </c>
      <c r="C787" s="9">
        <f t="shared" si="16"/>
        <v>1043.1157305568527</v>
      </c>
    </row>
    <row r="788" spans="1:3" x14ac:dyDescent="0.2">
      <c r="A788" t="s">
        <v>157</v>
      </c>
      <c r="B788">
        <v>38</v>
      </c>
      <c r="C788" s="9">
        <f t="shared" si="16"/>
        <v>958.99394276522037</v>
      </c>
    </row>
    <row r="789" spans="1:3" x14ac:dyDescent="0.2">
      <c r="A789" t="s">
        <v>157</v>
      </c>
      <c r="B789">
        <v>40</v>
      </c>
      <c r="C789" s="9">
        <f t="shared" si="16"/>
        <v>1132.2036581378784</v>
      </c>
    </row>
    <row r="790" spans="1:3" x14ac:dyDescent="0.2">
      <c r="A790" t="s">
        <v>157</v>
      </c>
      <c r="B790">
        <v>37</v>
      </c>
      <c r="C790" s="9">
        <f t="shared" si="16"/>
        <v>879.68126487757922</v>
      </c>
    </row>
    <row r="791" spans="1:3" x14ac:dyDescent="0.2">
      <c r="A791" t="s">
        <v>157</v>
      </c>
      <c r="B791">
        <v>38</v>
      </c>
      <c r="C791" s="9">
        <f t="shared" si="16"/>
        <v>958.99394276522037</v>
      </c>
    </row>
    <row r="792" spans="1:3" x14ac:dyDescent="0.2">
      <c r="A792" t="s">
        <v>157</v>
      </c>
      <c r="B792">
        <v>40</v>
      </c>
      <c r="C792" s="9">
        <f t="shared" si="16"/>
        <v>1132.2036581378784</v>
      </c>
    </row>
    <row r="793" spans="1:3" x14ac:dyDescent="0.2">
      <c r="A793" t="s">
        <v>157</v>
      </c>
      <c r="B793">
        <v>39</v>
      </c>
      <c r="C793" s="9">
        <f t="shared" si="16"/>
        <v>1043.1157305568527</v>
      </c>
    </row>
    <row r="794" spans="1:3" x14ac:dyDescent="0.2">
      <c r="A794" t="s">
        <v>157</v>
      </c>
      <c r="B794">
        <v>37</v>
      </c>
      <c r="C794" s="9">
        <f t="shared" si="16"/>
        <v>879.68126487757922</v>
      </c>
    </row>
    <row r="795" spans="1:3" x14ac:dyDescent="0.2">
      <c r="A795" t="s">
        <v>157</v>
      </c>
      <c r="B795">
        <v>37</v>
      </c>
      <c r="C795" s="9">
        <f t="shared" si="16"/>
        <v>879.68126487757922</v>
      </c>
    </row>
    <row r="796" spans="1:3" x14ac:dyDescent="0.2">
      <c r="A796" t="s">
        <v>157</v>
      </c>
      <c r="B796">
        <v>39</v>
      </c>
      <c r="C796" s="9">
        <f t="shared" si="16"/>
        <v>1043.1157305568527</v>
      </c>
    </row>
    <row r="797" spans="1:3" x14ac:dyDescent="0.2">
      <c r="A797" t="s">
        <v>157</v>
      </c>
      <c r="B797">
        <v>40</v>
      </c>
      <c r="C797" s="9">
        <f t="shared" si="16"/>
        <v>1132.2036581378784</v>
      </c>
    </row>
    <row r="798" spans="1:3" x14ac:dyDescent="0.2">
      <c r="A798" t="s">
        <v>157</v>
      </c>
      <c r="B798">
        <v>37</v>
      </c>
      <c r="C798" s="9">
        <f t="shared" si="16"/>
        <v>879.68126487757922</v>
      </c>
    </row>
    <row r="799" spans="1:3" x14ac:dyDescent="0.2">
      <c r="A799" t="s">
        <v>157</v>
      </c>
      <c r="B799">
        <v>41</v>
      </c>
      <c r="C799" s="9">
        <f t="shared" si="16"/>
        <v>1226.4157127306914</v>
      </c>
    </row>
    <row r="800" spans="1:3" x14ac:dyDescent="0.2">
      <c r="A800" t="s">
        <v>157</v>
      </c>
      <c r="B800">
        <v>41</v>
      </c>
      <c r="C800" s="9">
        <f t="shared" si="16"/>
        <v>1226.4157127306914</v>
      </c>
    </row>
    <row r="801" spans="1:3" x14ac:dyDescent="0.2">
      <c r="A801" t="s">
        <v>157</v>
      </c>
      <c r="B801">
        <v>37</v>
      </c>
      <c r="C801" s="9">
        <f t="shared" si="16"/>
        <v>879.68126487757922</v>
      </c>
    </row>
    <row r="802" spans="1:3" x14ac:dyDescent="0.2">
      <c r="A802" t="s">
        <v>157</v>
      </c>
      <c r="B802">
        <v>41</v>
      </c>
      <c r="C802" s="9">
        <f t="shared" si="16"/>
        <v>1226.4157127306914</v>
      </c>
    </row>
    <row r="803" spans="1:3" x14ac:dyDescent="0.2">
      <c r="A803" t="s">
        <v>157</v>
      </c>
      <c r="B803">
        <v>38</v>
      </c>
      <c r="C803" s="9">
        <f t="shared" si="16"/>
        <v>958.99394276522037</v>
      </c>
    </row>
    <row r="804" spans="1:3" x14ac:dyDescent="0.2">
      <c r="A804" t="s">
        <v>157</v>
      </c>
      <c r="B804">
        <v>39</v>
      </c>
      <c r="C804" s="9">
        <f t="shared" si="16"/>
        <v>1043.1157305568527</v>
      </c>
    </row>
    <row r="805" spans="1:3" x14ac:dyDescent="0.2">
      <c r="A805" t="s">
        <v>157</v>
      </c>
      <c r="B805">
        <v>41</v>
      </c>
      <c r="C805" s="9">
        <f t="shared" si="16"/>
        <v>1226.4157127306914</v>
      </c>
    </row>
    <row r="806" spans="1:3" x14ac:dyDescent="0.2">
      <c r="A806" t="s">
        <v>37</v>
      </c>
      <c r="B806">
        <v>13</v>
      </c>
      <c r="C806" s="9">
        <f>0.022*(B806^3.19)</f>
        <v>78.686816434735306</v>
      </c>
    </row>
    <row r="807" spans="1:3" x14ac:dyDescent="0.2">
      <c r="A807" t="s">
        <v>37</v>
      </c>
      <c r="B807">
        <v>12</v>
      </c>
      <c r="C807" s="9">
        <f t="shared" ref="C807:C818" si="17">0.022*(B807^3.19)</f>
        <v>60.955213354015349</v>
      </c>
    </row>
    <row r="808" spans="1:3" x14ac:dyDescent="0.2">
      <c r="A808" t="s">
        <v>37</v>
      </c>
      <c r="B808">
        <v>15</v>
      </c>
      <c r="C808" s="9">
        <f t="shared" si="17"/>
        <v>124.2092093234068</v>
      </c>
    </row>
    <row r="809" spans="1:3" x14ac:dyDescent="0.2">
      <c r="A809" t="s">
        <v>37</v>
      </c>
      <c r="B809">
        <v>14</v>
      </c>
      <c r="C809" s="9">
        <f t="shared" si="17"/>
        <v>99.671527640788881</v>
      </c>
    </row>
    <row r="810" spans="1:3" x14ac:dyDescent="0.2">
      <c r="A810" t="s">
        <v>37</v>
      </c>
      <c r="B810">
        <v>13</v>
      </c>
      <c r="C810" s="9">
        <f t="shared" si="17"/>
        <v>78.686816434735306</v>
      </c>
    </row>
    <row r="811" spans="1:3" x14ac:dyDescent="0.2">
      <c r="A811" t="s">
        <v>37</v>
      </c>
      <c r="B811">
        <v>14</v>
      </c>
      <c r="C811" s="9">
        <f t="shared" si="17"/>
        <v>99.671527640788881</v>
      </c>
    </row>
    <row r="812" spans="1:3" x14ac:dyDescent="0.2">
      <c r="A812" t="s">
        <v>37</v>
      </c>
      <c r="B812">
        <v>14</v>
      </c>
      <c r="C812" s="9">
        <f t="shared" si="17"/>
        <v>99.671527640788881</v>
      </c>
    </row>
    <row r="813" spans="1:3" x14ac:dyDescent="0.2">
      <c r="A813" t="s">
        <v>37</v>
      </c>
      <c r="B813">
        <v>12</v>
      </c>
      <c r="C813" s="9">
        <f t="shared" si="17"/>
        <v>60.955213354015349</v>
      </c>
    </row>
    <row r="814" spans="1:3" x14ac:dyDescent="0.2">
      <c r="A814" t="s">
        <v>37</v>
      </c>
      <c r="B814">
        <v>15</v>
      </c>
      <c r="C814" s="9">
        <f t="shared" si="17"/>
        <v>124.2092093234068</v>
      </c>
    </row>
    <row r="815" spans="1:3" x14ac:dyDescent="0.2">
      <c r="A815" t="s">
        <v>37</v>
      </c>
      <c r="B815">
        <v>15</v>
      </c>
      <c r="C815" s="9">
        <f t="shared" si="17"/>
        <v>124.2092093234068</v>
      </c>
    </row>
    <row r="816" spans="1:3" x14ac:dyDescent="0.2">
      <c r="A816" t="s">
        <v>37</v>
      </c>
      <c r="B816">
        <v>15</v>
      </c>
      <c r="C816" s="9">
        <f t="shared" si="17"/>
        <v>124.2092093234068</v>
      </c>
    </row>
    <row r="817" spans="1:3" x14ac:dyDescent="0.2">
      <c r="A817" t="s">
        <v>37</v>
      </c>
      <c r="B817">
        <v>14</v>
      </c>
      <c r="C817" s="9">
        <f t="shared" si="17"/>
        <v>99.671527640788881</v>
      </c>
    </row>
    <row r="818" spans="1:3" x14ac:dyDescent="0.2">
      <c r="A818" t="s">
        <v>37</v>
      </c>
      <c r="B818">
        <v>12</v>
      </c>
      <c r="C818" s="9">
        <f t="shared" si="17"/>
        <v>60.955213354015349</v>
      </c>
    </row>
    <row r="819" spans="1:3" x14ac:dyDescent="0.2">
      <c r="A819" t="s">
        <v>160</v>
      </c>
      <c r="B819">
        <v>12</v>
      </c>
      <c r="C819" s="9">
        <f>0.0318*(B819^2.984)</f>
        <v>52.808515376113618</v>
      </c>
    </row>
    <row r="820" spans="1:3" x14ac:dyDescent="0.2">
      <c r="A820" t="s">
        <v>160</v>
      </c>
      <c r="B820">
        <v>14</v>
      </c>
      <c r="C820" s="9">
        <f t="shared" ref="C820:C825" si="18">0.0318*(B820^2.984)</f>
        <v>83.65139319759146</v>
      </c>
    </row>
    <row r="821" spans="1:3" x14ac:dyDescent="0.2">
      <c r="A821" t="s">
        <v>160</v>
      </c>
      <c r="B821">
        <v>12</v>
      </c>
      <c r="C821" s="9">
        <f t="shared" si="18"/>
        <v>52.808515376113618</v>
      </c>
    </row>
    <row r="822" spans="1:3" x14ac:dyDescent="0.2">
      <c r="A822" t="s">
        <v>160</v>
      </c>
      <c r="B822">
        <v>14</v>
      </c>
      <c r="C822" s="9">
        <f t="shared" si="18"/>
        <v>83.65139319759146</v>
      </c>
    </row>
    <row r="823" spans="1:3" x14ac:dyDescent="0.2">
      <c r="A823" t="s">
        <v>160</v>
      </c>
      <c r="B823">
        <v>14</v>
      </c>
      <c r="C823" s="9">
        <f t="shared" si="18"/>
        <v>83.65139319759146</v>
      </c>
    </row>
    <row r="824" spans="1:3" x14ac:dyDescent="0.2">
      <c r="A824" t="s">
        <v>160</v>
      </c>
      <c r="B824">
        <v>13</v>
      </c>
      <c r="C824" s="9">
        <f t="shared" si="18"/>
        <v>67.055450296377003</v>
      </c>
    </row>
    <row r="825" spans="1:3" x14ac:dyDescent="0.2">
      <c r="A825" t="s">
        <v>160</v>
      </c>
      <c r="B825">
        <v>12</v>
      </c>
      <c r="C825" s="9">
        <f t="shared" si="18"/>
        <v>52.808515376113618</v>
      </c>
    </row>
    <row r="826" spans="1:3" x14ac:dyDescent="0.2">
      <c r="A826" t="s">
        <v>120</v>
      </c>
      <c r="B826">
        <v>15</v>
      </c>
      <c r="C826" s="9">
        <f>0.0252*(B826^3.076)</f>
        <v>104.48579551980183</v>
      </c>
    </row>
    <row r="827" spans="1:3" x14ac:dyDescent="0.2">
      <c r="A827" t="s">
        <v>120</v>
      </c>
      <c r="B827">
        <v>14</v>
      </c>
      <c r="C827" s="9">
        <f t="shared" ref="C827:C830" si="19">0.0252*(B827^3.076)</f>
        <v>84.506551291248698</v>
      </c>
    </row>
    <row r="828" spans="1:3" x14ac:dyDescent="0.2">
      <c r="A828" t="s">
        <v>120</v>
      </c>
      <c r="B828">
        <v>15</v>
      </c>
      <c r="C828" s="9">
        <f t="shared" si="19"/>
        <v>104.48579551980183</v>
      </c>
    </row>
    <row r="829" spans="1:3" x14ac:dyDescent="0.2">
      <c r="A829" t="s">
        <v>120</v>
      </c>
      <c r="B829">
        <v>14</v>
      </c>
      <c r="C829" s="9">
        <f t="shared" si="19"/>
        <v>84.506551291248698</v>
      </c>
    </row>
    <row r="830" spans="1:3" x14ac:dyDescent="0.2">
      <c r="A830" t="s">
        <v>120</v>
      </c>
      <c r="B830">
        <v>12</v>
      </c>
      <c r="C830" s="9">
        <f t="shared" si="19"/>
        <v>52.597130776633897</v>
      </c>
    </row>
    <row r="831" spans="1:3" x14ac:dyDescent="0.2">
      <c r="A831" t="s">
        <v>40</v>
      </c>
      <c r="B831">
        <v>2</v>
      </c>
      <c r="C831" s="9">
        <f>0.01479*(B831^2.98)</f>
        <v>0.11669105359565421</v>
      </c>
    </row>
    <row r="832" spans="1:3" x14ac:dyDescent="0.2">
      <c r="A832" t="s">
        <v>40</v>
      </c>
      <c r="B832">
        <v>2</v>
      </c>
      <c r="C832" s="9">
        <f t="shared" ref="C832:C895" si="20">0.01479*(B832^2.98)</f>
        <v>0.11669105359565421</v>
      </c>
    </row>
    <row r="833" spans="1:3" x14ac:dyDescent="0.2">
      <c r="A833" t="s">
        <v>40</v>
      </c>
      <c r="B833">
        <v>2</v>
      </c>
      <c r="C833" s="9">
        <f t="shared" si="20"/>
        <v>0.11669105359565421</v>
      </c>
    </row>
    <row r="834" spans="1:3" x14ac:dyDescent="0.2">
      <c r="A834" t="s">
        <v>40</v>
      </c>
      <c r="B834">
        <v>4</v>
      </c>
      <c r="C834" s="9">
        <f t="shared" si="20"/>
        <v>0.92067626702257244</v>
      </c>
    </row>
    <row r="835" spans="1:3" x14ac:dyDescent="0.2">
      <c r="A835" t="s">
        <v>40</v>
      </c>
      <c r="B835">
        <v>2</v>
      </c>
      <c r="C835" s="9">
        <f t="shared" si="20"/>
        <v>0.11669105359565421</v>
      </c>
    </row>
    <row r="836" spans="1:3" x14ac:dyDescent="0.2">
      <c r="A836" t="s">
        <v>40</v>
      </c>
      <c r="B836">
        <v>4</v>
      </c>
      <c r="C836" s="9">
        <f t="shared" si="20"/>
        <v>0.92067626702257244</v>
      </c>
    </row>
    <row r="837" spans="1:3" x14ac:dyDescent="0.2">
      <c r="A837" t="s">
        <v>40</v>
      </c>
      <c r="B837">
        <v>4</v>
      </c>
      <c r="C837" s="9">
        <f t="shared" si="20"/>
        <v>0.92067626702257244</v>
      </c>
    </row>
    <row r="838" spans="1:3" x14ac:dyDescent="0.2">
      <c r="A838" t="s">
        <v>40</v>
      </c>
      <c r="B838">
        <v>3</v>
      </c>
      <c r="C838" s="9">
        <f t="shared" si="20"/>
        <v>0.39065151514322999</v>
      </c>
    </row>
    <row r="839" spans="1:3" x14ac:dyDescent="0.2">
      <c r="A839" t="s">
        <v>40</v>
      </c>
      <c r="B839">
        <v>5</v>
      </c>
      <c r="C839" s="9">
        <f t="shared" si="20"/>
        <v>1.7901885988602571</v>
      </c>
    </row>
    <row r="840" spans="1:3" x14ac:dyDescent="0.2">
      <c r="A840" t="s">
        <v>40</v>
      </c>
      <c r="B840">
        <v>5</v>
      </c>
      <c r="C840" s="9">
        <f t="shared" si="20"/>
        <v>1.7901885988602571</v>
      </c>
    </row>
    <row r="841" spans="1:3" x14ac:dyDescent="0.2">
      <c r="A841" t="s">
        <v>40</v>
      </c>
      <c r="B841">
        <v>2</v>
      </c>
      <c r="C841" s="9">
        <f t="shared" si="20"/>
        <v>0.11669105359565421</v>
      </c>
    </row>
    <row r="842" spans="1:3" x14ac:dyDescent="0.2">
      <c r="A842" t="s">
        <v>40</v>
      </c>
      <c r="B842">
        <v>3</v>
      </c>
      <c r="C842" s="9">
        <f t="shared" si="20"/>
        <v>0.39065151514322999</v>
      </c>
    </row>
    <row r="843" spans="1:3" x14ac:dyDescent="0.2">
      <c r="A843" t="s">
        <v>40</v>
      </c>
      <c r="B843">
        <v>3</v>
      </c>
      <c r="C843" s="9">
        <f t="shared" si="20"/>
        <v>0.39065151514322999</v>
      </c>
    </row>
    <row r="844" spans="1:3" x14ac:dyDescent="0.2">
      <c r="A844" t="s">
        <v>40</v>
      </c>
      <c r="B844">
        <v>4</v>
      </c>
      <c r="C844" s="9">
        <f t="shared" si="20"/>
        <v>0.92067626702257244</v>
      </c>
    </row>
    <row r="845" spans="1:3" x14ac:dyDescent="0.2">
      <c r="A845" t="s">
        <v>40</v>
      </c>
      <c r="B845">
        <v>3</v>
      </c>
      <c r="C845" s="9">
        <f t="shared" si="20"/>
        <v>0.39065151514322999</v>
      </c>
    </row>
    <row r="846" spans="1:3" x14ac:dyDescent="0.2">
      <c r="A846" t="s">
        <v>40</v>
      </c>
      <c r="B846">
        <v>5</v>
      </c>
      <c r="C846" s="9">
        <f t="shared" si="20"/>
        <v>1.7901885988602571</v>
      </c>
    </row>
    <row r="847" spans="1:3" x14ac:dyDescent="0.2">
      <c r="A847" t="s">
        <v>40</v>
      </c>
      <c r="B847">
        <v>4</v>
      </c>
      <c r="C847" s="9">
        <f t="shared" si="20"/>
        <v>0.92067626702257244</v>
      </c>
    </row>
    <row r="848" spans="1:3" x14ac:dyDescent="0.2">
      <c r="A848" t="s">
        <v>40</v>
      </c>
      <c r="B848">
        <v>3</v>
      </c>
      <c r="C848" s="9">
        <f t="shared" si="20"/>
        <v>0.39065151514322999</v>
      </c>
    </row>
    <row r="849" spans="1:3" x14ac:dyDescent="0.2">
      <c r="A849" t="s">
        <v>40</v>
      </c>
      <c r="B849">
        <v>5</v>
      </c>
      <c r="C849" s="9">
        <f t="shared" si="20"/>
        <v>1.7901885988602571</v>
      </c>
    </row>
    <row r="850" spans="1:3" x14ac:dyDescent="0.2">
      <c r="A850" t="s">
        <v>40</v>
      </c>
      <c r="B850">
        <v>5</v>
      </c>
      <c r="C850" s="9">
        <f t="shared" si="20"/>
        <v>1.7901885988602571</v>
      </c>
    </row>
    <row r="851" spans="1:3" x14ac:dyDescent="0.2">
      <c r="A851" t="s">
        <v>40</v>
      </c>
      <c r="B851">
        <v>4</v>
      </c>
      <c r="C851" s="9">
        <f t="shared" si="20"/>
        <v>0.92067626702257244</v>
      </c>
    </row>
    <row r="852" spans="1:3" x14ac:dyDescent="0.2">
      <c r="A852" t="s">
        <v>40</v>
      </c>
      <c r="B852">
        <v>3</v>
      </c>
      <c r="C852" s="9">
        <f t="shared" si="20"/>
        <v>0.39065151514322999</v>
      </c>
    </row>
    <row r="853" spans="1:3" x14ac:dyDescent="0.2">
      <c r="A853" t="s">
        <v>40</v>
      </c>
      <c r="B853">
        <v>2</v>
      </c>
      <c r="C853" s="9">
        <f t="shared" si="20"/>
        <v>0.11669105359565421</v>
      </c>
    </row>
    <row r="854" spans="1:3" x14ac:dyDescent="0.2">
      <c r="A854" t="s">
        <v>40</v>
      </c>
      <c r="B854">
        <v>3</v>
      </c>
      <c r="C854" s="9">
        <f t="shared" si="20"/>
        <v>0.39065151514322999</v>
      </c>
    </row>
    <row r="855" spans="1:3" x14ac:dyDescent="0.2">
      <c r="A855" t="s">
        <v>40</v>
      </c>
      <c r="B855">
        <v>2</v>
      </c>
      <c r="C855" s="9">
        <f t="shared" si="20"/>
        <v>0.11669105359565421</v>
      </c>
    </row>
    <row r="856" spans="1:3" x14ac:dyDescent="0.2">
      <c r="A856" t="s">
        <v>40</v>
      </c>
      <c r="B856">
        <v>5</v>
      </c>
      <c r="C856" s="9">
        <f t="shared" si="20"/>
        <v>1.7901885988602571</v>
      </c>
    </row>
    <row r="857" spans="1:3" x14ac:dyDescent="0.2">
      <c r="A857" t="s">
        <v>40</v>
      </c>
      <c r="B857">
        <v>5</v>
      </c>
      <c r="C857" s="9">
        <f t="shared" si="20"/>
        <v>1.7901885988602571</v>
      </c>
    </row>
    <row r="858" spans="1:3" x14ac:dyDescent="0.2">
      <c r="A858" t="s">
        <v>40</v>
      </c>
      <c r="B858">
        <v>3</v>
      </c>
      <c r="C858" s="9">
        <f t="shared" si="20"/>
        <v>0.39065151514322999</v>
      </c>
    </row>
    <row r="859" spans="1:3" x14ac:dyDescent="0.2">
      <c r="A859" t="s">
        <v>40</v>
      </c>
      <c r="B859">
        <v>2</v>
      </c>
      <c r="C859" s="9">
        <f t="shared" si="20"/>
        <v>0.11669105359565421</v>
      </c>
    </row>
    <row r="860" spans="1:3" x14ac:dyDescent="0.2">
      <c r="A860" t="s">
        <v>40</v>
      </c>
      <c r="B860">
        <v>2</v>
      </c>
      <c r="C860" s="9">
        <f t="shared" si="20"/>
        <v>0.11669105359565421</v>
      </c>
    </row>
    <row r="861" spans="1:3" x14ac:dyDescent="0.2">
      <c r="A861" t="s">
        <v>40</v>
      </c>
      <c r="B861">
        <v>4</v>
      </c>
      <c r="C861" s="9">
        <f t="shared" si="20"/>
        <v>0.92067626702257244</v>
      </c>
    </row>
    <row r="862" spans="1:3" x14ac:dyDescent="0.2">
      <c r="A862" t="s">
        <v>40</v>
      </c>
      <c r="B862">
        <v>4</v>
      </c>
      <c r="C862" s="9">
        <f t="shared" si="20"/>
        <v>0.92067626702257244</v>
      </c>
    </row>
    <row r="863" spans="1:3" x14ac:dyDescent="0.2">
      <c r="A863" t="s">
        <v>40</v>
      </c>
      <c r="B863">
        <v>4</v>
      </c>
      <c r="C863" s="9">
        <f t="shared" si="20"/>
        <v>0.92067626702257244</v>
      </c>
    </row>
    <row r="864" spans="1:3" x14ac:dyDescent="0.2">
      <c r="A864" t="s">
        <v>40</v>
      </c>
      <c r="B864">
        <v>3</v>
      </c>
      <c r="C864" s="9">
        <f t="shared" si="20"/>
        <v>0.39065151514322999</v>
      </c>
    </row>
    <row r="865" spans="1:3" x14ac:dyDescent="0.2">
      <c r="A865" t="s">
        <v>40</v>
      </c>
      <c r="B865">
        <v>2</v>
      </c>
      <c r="C865" s="9">
        <f t="shared" si="20"/>
        <v>0.11669105359565421</v>
      </c>
    </row>
    <row r="866" spans="1:3" x14ac:dyDescent="0.2">
      <c r="A866" t="s">
        <v>40</v>
      </c>
      <c r="B866">
        <v>2</v>
      </c>
      <c r="C866" s="9">
        <f t="shared" si="20"/>
        <v>0.11669105359565421</v>
      </c>
    </row>
    <row r="867" spans="1:3" x14ac:dyDescent="0.2">
      <c r="A867" t="s">
        <v>40</v>
      </c>
      <c r="B867">
        <v>3</v>
      </c>
      <c r="C867" s="9">
        <f t="shared" si="20"/>
        <v>0.39065151514322999</v>
      </c>
    </row>
    <row r="868" spans="1:3" x14ac:dyDescent="0.2">
      <c r="A868" t="s">
        <v>40</v>
      </c>
      <c r="B868">
        <v>4</v>
      </c>
      <c r="C868" s="9">
        <f t="shared" si="20"/>
        <v>0.92067626702257244</v>
      </c>
    </row>
    <row r="869" spans="1:3" x14ac:dyDescent="0.2">
      <c r="A869" t="s">
        <v>40</v>
      </c>
      <c r="B869">
        <v>4</v>
      </c>
      <c r="C869" s="9">
        <f t="shared" si="20"/>
        <v>0.92067626702257244</v>
      </c>
    </row>
    <row r="870" spans="1:3" x14ac:dyDescent="0.2">
      <c r="A870" t="s">
        <v>40</v>
      </c>
      <c r="B870">
        <v>3</v>
      </c>
      <c r="C870" s="9">
        <f t="shared" si="20"/>
        <v>0.39065151514322999</v>
      </c>
    </row>
    <row r="871" spans="1:3" x14ac:dyDescent="0.2">
      <c r="A871" t="s">
        <v>40</v>
      </c>
      <c r="B871">
        <v>4</v>
      </c>
      <c r="C871" s="9">
        <f t="shared" si="20"/>
        <v>0.92067626702257244</v>
      </c>
    </row>
    <row r="872" spans="1:3" x14ac:dyDescent="0.2">
      <c r="A872" t="s">
        <v>40</v>
      </c>
      <c r="B872">
        <v>4</v>
      </c>
      <c r="C872" s="9">
        <f t="shared" si="20"/>
        <v>0.92067626702257244</v>
      </c>
    </row>
    <row r="873" spans="1:3" x14ac:dyDescent="0.2">
      <c r="A873" t="s">
        <v>40</v>
      </c>
      <c r="B873">
        <v>2</v>
      </c>
      <c r="C873" s="9">
        <f t="shared" si="20"/>
        <v>0.11669105359565421</v>
      </c>
    </row>
    <row r="874" spans="1:3" x14ac:dyDescent="0.2">
      <c r="A874" t="s">
        <v>40</v>
      </c>
      <c r="B874">
        <v>5</v>
      </c>
      <c r="C874" s="9">
        <f t="shared" si="20"/>
        <v>1.7901885988602571</v>
      </c>
    </row>
    <row r="875" spans="1:3" x14ac:dyDescent="0.2">
      <c r="A875" t="s">
        <v>40</v>
      </c>
      <c r="B875">
        <v>4</v>
      </c>
      <c r="C875" s="9">
        <f t="shared" si="20"/>
        <v>0.92067626702257244</v>
      </c>
    </row>
    <row r="876" spans="1:3" x14ac:dyDescent="0.2">
      <c r="A876" t="s">
        <v>40</v>
      </c>
      <c r="B876">
        <v>5</v>
      </c>
      <c r="C876" s="9">
        <f t="shared" si="20"/>
        <v>1.7901885988602571</v>
      </c>
    </row>
    <row r="877" spans="1:3" x14ac:dyDescent="0.2">
      <c r="A877" t="s">
        <v>40</v>
      </c>
      <c r="B877">
        <v>2</v>
      </c>
      <c r="C877" s="9">
        <f t="shared" si="20"/>
        <v>0.11669105359565421</v>
      </c>
    </row>
    <row r="878" spans="1:3" x14ac:dyDescent="0.2">
      <c r="A878" t="s">
        <v>40</v>
      </c>
      <c r="B878">
        <v>5</v>
      </c>
      <c r="C878" s="9">
        <f t="shared" si="20"/>
        <v>1.7901885988602571</v>
      </c>
    </row>
    <row r="879" spans="1:3" x14ac:dyDescent="0.2">
      <c r="A879" t="s">
        <v>40</v>
      </c>
      <c r="B879">
        <v>5</v>
      </c>
      <c r="C879" s="9">
        <f t="shared" si="20"/>
        <v>1.7901885988602571</v>
      </c>
    </row>
    <row r="880" spans="1:3" x14ac:dyDescent="0.2">
      <c r="A880" t="s">
        <v>40</v>
      </c>
      <c r="B880">
        <v>5</v>
      </c>
      <c r="C880" s="9">
        <f t="shared" si="20"/>
        <v>1.7901885988602571</v>
      </c>
    </row>
    <row r="881" spans="1:3" x14ac:dyDescent="0.2">
      <c r="A881" t="s">
        <v>40</v>
      </c>
      <c r="B881">
        <v>3</v>
      </c>
      <c r="C881" s="9">
        <f t="shared" si="20"/>
        <v>0.39065151514322999</v>
      </c>
    </row>
    <row r="882" spans="1:3" x14ac:dyDescent="0.2">
      <c r="A882" t="s">
        <v>40</v>
      </c>
      <c r="B882">
        <v>5</v>
      </c>
      <c r="C882" s="9">
        <f t="shared" si="20"/>
        <v>1.7901885988602571</v>
      </c>
    </row>
    <row r="883" spans="1:3" x14ac:dyDescent="0.2">
      <c r="A883" t="s">
        <v>40</v>
      </c>
      <c r="B883">
        <v>2</v>
      </c>
      <c r="C883" s="9">
        <f t="shared" si="20"/>
        <v>0.11669105359565421</v>
      </c>
    </row>
    <row r="884" spans="1:3" x14ac:dyDescent="0.2">
      <c r="A884" t="s">
        <v>40</v>
      </c>
      <c r="B884">
        <v>3</v>
      </c>
      <c r="C884" s="9">
        <f t="shared" si="20"/>
        <v>0.39065151514322999</v>
      </c>
    </row>
    <row r="885" spans="1:3" x14ac:dyDescent="0.2">
      <c r="A885" t="s">
        <v>40</v>
      </c>
      <c r="B885">
        <v>5</v>
      </c>
      <c r="C885" s="9">
        <f t="shared" si="20"/>
        <v>1.7901885988602571</v>
      </c>
    </row>
    <row r="886" spans="1:3" x14ac:dyDescent="0.2">
      <c r="A886" t="s">
        <v>40</v>
      </c>
      <c r="B886">
        <v>5</v>
      </c>
      <c r="C886" s="9">
        <f t="shared" si="20"/>
        <v>1.7901885988602571</v>
      </c>
    </row>
    <row r="887" spans="1:3" x14ac:dyDescent="0.2">
      <c r="A887" t="s">
        <v>40</v>
      </c>
      <c r="B887">
        <v>2</v>
      </c>
      <c r="C887" s="9">
        <f t="shared" si="20"/>
        <v>0.11669105359565421</v>
      </c>
    </row>
    <row r="888" spans="1:3" x14ac:dyDescent="0.2">
      <c r="A888" t="s">
        <v>40</v>
      </c>
      <c r="B888">
        <v>2</v>
      </c>
      <c r="C888" s="9">
        <f t="shared" si="20"/>
        <v>0.11669105359565421</v>
      </c>
    </row>
    <row r="889" spans="1:3" x14ac:dyDescent="0.2">
      <c r="A889" t="s">
        <v>40</v>
      </c>
      <c r="B889">
        <v>2</v>
      </c>
      <c r="C889" s="9">
        <f t="shared" si="20"/>
        <v>0.11669105359565421</v>
      </c>
    </row>
    <row r="890" spans="1:3" x14ac:dyDescent="0.2">
      <c r="A890" t="s">
        <v>40</v>
      </c>
      <c r="B890">
        <v>4</v>
      </c>
      <c r="C890" s="9">
        <f t="shared" si="20"/>
        <v>0.92067626702257244</v>
      </c>
    </row>
    <row r="891" spans="1:3" x14ac:dyDescent="0.2">
      <c r="A891" t="s">
        <v>40</v>
      </c>
      <c r="B891">
        <v>2</v>
      </c>
      <c r="C891" s="9">
        <f t="shared" si="20"/>
        <v>0.11669105359565421</v>
      </c>
    </row>
    <row r="892" spans="1:3" x14ac:dyDescent="0.2">
      <c r="A892" t="s">
        <v>40</v>
      </c>
      <c r="B892">
        <v>4</v>
      </c>
      <c r="C892" s="9">
        <f t="shared" si="20"/>
        <v>0.92067626702257244</v>
      </c>
    </row>
    <row r="893" spans="1:3" x14ac:dyDescent="0.2">
      <c r="A893" t="s">
        <v>40</v>
      </c>
      <c r="B893">
        <v>3</v>
      </c>
      <c r="C893" s="9">
        <f t="shared" si="20"/>
        <v>0.39065151514322999</v>
      </c>
    </row>
    <row r="894" spans="1:3" x14ac:dyDescent="0.2">
      <c r="A894" t="s">
        <v>40</v>
      </c>
      <c r="B894">
        <v>3</v>
      </c>
      <c r="C894" s="9">
        <f t="shared" si="20"/>
        <v>0.39065151514322999</v>
      </c>
    </row>
    <row r="895" spans="1:3" x14ac:dyDescent="0.2">
      <c r="A895" t="s">
        <v>40</v>
      </c>
      <c r="B895">
        <v>5</v>
      </c>
      <c r="C895" s="9">
        <f t="shared" si="20"/>
        <v>1.7901885988602571</v>
      </c>
    </row>
    <row r="896" spans="1:3" x14ac:dyDescent="0.2">
      <c r="A896" t="s">
        <v>40</v>
      </c>
      <c r="B896">
        <v>4</v>
      </c>
      <c r="C896" s="9">
        <f t="shared" ref="C896:C959" si="21">0.01479*(B896^2.98)</f>
        <v>0.92067626702257244</v>
      </c>
    </row>
    <row r="897" spans="1:3" x14ac:dyDescent="0.2">
      <c r="A897" t="s">
        <v>40</v>
      </c>
      <c r="B897">
        <v>3</v>
      </c>
      <c r="C897" s="9">
        <f t="shared" si="21"/>
        <v>0.39065151514322999</v>
      </c>
    </row>
    <row r="898" spans="1:3" x14ac:dyDescent="0.2">
      <c r="A898" t="s">
        <v>40</v>
      </c>
      <c r="B898">
        <v>2</v>
      </c>
      <c r="C898" s="9">
        <f t="shared" si="21"/>
        <v>0.11669105359565421</v>
      </c>
    </row>
    <row r="899" spans="1:3" x14ac:dyDescent="0.2">
      <c r="A899" t="s">
        <v>40</v>
      </c>
      <c r="B899">
        <v>2</v>
      </c>
      <c r="C899" s="9">
        <f t="shared" si="21"/>
        <v>0.11669105359565421</v>
      </c>
    </row>
    <row r="900" spans="1:3" x14ac:dyDescent="0.2">
      <c r="A900" t="s">
        <v>40</v>
      </c>
      <c r="B900">
        <v>3</v>
      </c>
      <c r="C900" s="9">
        <f t="shared" si="21"/>
        <v>0.39065151514322999</v>
      </c>
    </row>
    <row r="901" spans="1:3" x14ac:dyDescent="0.2">
      <c r="A901" t="s">
        <v>40</v>
      </c>
      <c r="B901">
        <v>3</v>
      </c>
      <c r="C901" s="9">
        <f t="shared" si="21"/>
        <v>0.39065151514322999</v>
      </c>
    </row>
    <row r="902" spans="1:3" x14ac:dyDescent="0.2">
      <c r="A902" t="s">
        <v>40</v>
      </c>
      <c r="B902">
        <v>4</v>
      </c>
      <c r="C902" s="9">
        <f t="shared" si="21"/>
        <v>0.92067626702257244</v>
      </c>
    </row>
    <row r="903" spans="1:3" x14ac:dyDescent="0.2">
      <c r="A903" t="s">
        <v>40</v>
      </c>
      <c r="B903">
        <v>4</v>
      </c>
      <c r="C903" s="9">
        <f t="shared" si="21"/>
        <v>0.92067626702257244</v>
      </c>
    </row>
    <row r="904" spans="1:3" x14ac:dyDescent="0.2">
      <c r="A904" t="s">
        <v>40</v>
      </c>
      <c r="B904">
        <v>3</v>
      </c>
      <c r="C904" s="9">
        <f t="shared" si="21"/>
        <v>0.39065151514322999</v>
      </c>
    </row>
    <row r="905" spans="1:3" x14ac:dyDescent="0.2">
      <c r="A905" t="s">
        <v>40</v>
      </c>
      <c r="B905">
        <v>2</v>
      </c>
      <c r="C905" s="9">
        <f t="shared" si="21"/>
        <v>0.11669105359565421</v>
      </c>
    </row>
    <row r="906" spans="1:3" x14ac:dyDescent="0.2">
      <c r="A906" t="s">
        <v>40</v>
      </c>
      <c r="B906">
        <v>3</v>
      </c>
      <c r="C906" s="9">
        <f t="shared" si="21"/>
        <v>0.39065151514322999</v>
      </c>
    </row>
    <row r="907" spans="1:3" x14ac:dyDescent="0.2">
      <c r="A907" t="s">
        <v>40</v>
      </c>
      <c r="B907">
        <v>3</v>
      </c>
      <c r="C907" s="9">
        <f t="shared" si="21"/>
        <v>0.39065151514322999</v>
      </c>
    </row>
    <row r="908" spans="1:3" x14ac:dyDescent="0.2">
      <c r="A908" t="s">
        <v>40</v>
      </c>
      <c r="B908">
        <v>4</v>
      </c>
      <c r="C908" s="9">
        <f t="shared" si="21"/>
        <v>0.92067626702257244</v>
      </c>
    </row>
    <row r="909" spans="1:3" x14ac:dyDescent="0.2">
      <c r="A909" t="s">
        <v>40</v>
      </c>
      <c r="B909">
        <v>3</v>
      </c>
      <c r="C909" s="9">
        <f t="shared" si="21"/>
        <v>0.39065151514322999</v>
      </c>
    </row>
    <row r="910" spans="1:3" x14ac:dyDescent="0.2">
      <c r="A910" t="s">
        <v>40</v>
      </c>
      <c r="B910">
        <v>3</v>
      </c>
      <c r="C910" s="9">
        <f t="shared" si="21"/>
        <v>0.39065151514322999</v>
      </c>
    </row>
    <row r="911" spans="1:3" x14ac:dyDescent="0.2">
      <c r="A911" t="s">
        <v>40</v>
      </c>
      <c r="B911">
        <v>4</v>
      </c>
      <c r="C911" s="9">
        <f t="shared" si="21"/>
        <v>0.92067626702257244</v>
      </c>
    </row>
    <row r="912" spans="1:3" x14ac:dyDescent="0.2">
      <c r="A912" t="s">
        <v>40</v>
      </c>
      <c r="B912">
        <v>2</v>
      </c>
      <c r="C912" s="9">
        <f t="shared" si="21"/>
        <v>0.11669105359565421</v>
      </c>
    </row>
    <row r="913" spans="1:3" x14ac:dyDescent="0.2">
      <c r="A913" t="s">
        <v>40</v>
      </c>
      <c r="B913">
        <v>4</v>
      </c>
      <c r="C913" s="9">
        <f t="shared" si="21"/>
        <v>0.92067626702257244</v>
      </c>
    </row>
    <row r="914" spans="1:3" x14ac:dyDescent="0.2">
      <c r="A914" t="s">
        <v>40</v>
      </c>
      <c r="B914">
        <v>4</v>
      </c>
      <c r="C914" s="9">
        <f t="shared" si="21"/>
        <v>0.92067626702257244</v>
      </c>
    </row>
    <row r="915" spans="1:3" x14ac:dyDescent="0.2">
      <c r="A915" t="s">
        <v>40</v>
      </c>
      <c r="B915">
        <v>3</v>
      </c>
      <c r="C915" s="9">
        <f t="shared" si="21"/>
        <v>0.39065151514322999</v>
      </c>
    </row>
    <row r="916" spans="1:3" x14ac:dyDescent="0.2">
      <c r="A916" t="s">
        <v>40</v>
      </c>
      <c r="B916">
        <v>3</v>
      </c>
      <c r="C916" s="9">
        <f t="shared" si="21"/>
        <v>0.39065151514322999</v>
      </c>
    </row>
    <row r="917" spans="1:3" x14ac:dyDescent="0.2">
      <c r="A917" t="s">
        <v>40</v>
      </c>
      <c r="B917">
        <v>5</v>
      </c>
      <c r="C917" s="9">
        <f t="shared" si="21"/>
        <v>1.7901885988602571</v>
      </c>
    </row>
    <row r="918" spans="1:3" x14ac:dyDescent="0.2">
      <c r="A918" t="s">
        <v>40</v>
      </c>
      <c r="B918">
        <v>2</v>
      </c>
      <c r="C918" s="9">
        <f t="shared" si="21"/>
        <v>0.11669105359565421</v>
      </c>
    </row>
    <row r="919" spans="1:3" x14ac:dyDescent="0.2">
      <c r="A919" t="s">
        <v>40</v>
      </c>
      <c r="B919">
        <v>3</v>
      </c>
      <c r="C919" s="9">
        <f t="shared" si="21"/>
        <v>0.39065151514322999</v>
      </c>
    </row>
    <row r="920" spans="1:3" x14ac:dyDescent="0.2">
      <c r="A920" t="s">
        <v>40</v>
      </c>
      <c r="B920">
        <v>3</v>
      </c>
      <c r="C920" s="9">
        <f t="shared" si="21"/>
        <v>0.39065151514322999</v>
      </c>
    </row>
    <row r="921" spans="1:3" x14ac:dyDescent="0.2">
      <c r="A921" t="s">
        <v>40</v>
      </c>
      <c r="B921">
        <v>2</v>
      </c>
      <c r="C921" s="9">
        <f t="shared" si="21"/>
        <v>0.11669105359565421</v>
      </c>
    </row>
    <row r="922" spans="1:3" x14ac:dyDescent="0.2">
      <c r="A922" t="s">
        <v>40</v>
      </c>
      <c r="B922">
        <v>3</v>
      </c>
      <c r="C922" s="9">
        <f t="shared" si="21"/>
        <v>0.39065151514322999</v>
      </c>
    </row>
    <row r="923" spans="1:3" x14ac:dyDescent="0.2">
      <c r="A923" t="s">
        <v>40</v>
      </c>
      <c r="B923">
        <v>3</v>
      </c>
      <c r="C923" s="9">
        <f t="shared" si="21"/>
        <v>0.39065151514322999</v>
      </c>
    </row>
    <row r="924" spans="1:3" x14ac:dyDescent="0.2">
      <c r="A924" t="s">
        <v>40</v>
      </c>
      <c r="B924">
        <v>3</v>
      </c>
      <c r="C924" s="9">
        <f t="shared" si="21"/>
        <v>0.39065151514322999</v>
      </c>
    </row>
    <row r="925" spans="1:3" x14ac:dyDescent="0.2">
      <c r="A925" t="s">
        <v>40</v>
      </c>
      <c r="B925">
        <v>5</v>
      </c>
      <c r="C925" s="9">
        <f t="shared" si="21"/>
        <v>1.7901885988602571</v>
      </c>
    </row>
    <row r="926" spans="1:3" x14ac:dyDescent="0.2">
      <c r="A926" t="s">
        <v>40</v>
      </c>
      <c r="B926">
        <v>2</v>
      </c>
      <c r="C926" s="9">
        <f t="shared" si="21"/>
        <v>0.11669105359565421</v>
      </c>
    </row>
    <row r="927" spans="1:3" x14ac:dyDescent="0.2">
      <c r="A927" t="s">
        <v>40</v>
      </c>
      <c r="B927">
        <v>4</v>
      </c>
      <c r="C927" s="9">
        <f t="shared" si="21"/>
        <v>0.92067626702257244</v>
      </c>
    </row>
    <row r="928" spans="1:3" x14ac:dyDescent="0.2">
      <c r="A928" t="s">
        <v>40</v>
      </c>
      <c r="B928">
        <v>2</v>
      </c>
      <c r="C928" s="9">
        <f t="shared" si="21"/>
        <v>0.11669105359565421</v>
      </c>
    </row>
    <row r="929" spans="1:3" x14ac:dyDescent="0.2">
      <c r="A929" t="s">
        <v>40</v>
      </c>
      <c r="B929">
        <v>5</v>
      </c>
      <c r="C929" s="9">
        <f t="shared" si="21"/>
        <v>1.7901885988602571</v>
      </c>
    </row>
    <row r="930" spans="1:3" x14ac:dyDescent="0.2">
      <c r="A930" t="s">
        <v>40</v>
      </c>
      <c r="B930">
        <v>4</v>
      </c>
      <c r="C930" s="9">
        <f t="shared" si="21"/>
        <v>0.92067626702257244</v>
      </c>
    </row>
    <row r="931" spans="1:3" x14ac:dyDescent="0.2">
      <c r="A931" t="s">
        <v>40</v>
      </c>
      <c r="B931">
        <v>2</v>
      </c>
      <c r="C931" s="9">
        <f t="shared" si="21"/>
        <v>0.11669105359565421</v>
      </c>
    </row>
    <row r="932" spans="1:3" x14ac:dyDescent="0.2">
      <c r="A932" t="s">
        <v>40</v>
      </c>
      <c r="B932">
        <v>5</v>
      </c>
      <c r="C932" s="9">
        <f t="shared" si="21"/>
        <v>1.7901885988602571</v>
      </c>
    </row>
    <row r="933" spans="1:3" x14ac:dyDescent="0.2">
      <c r="A933" t="s">
        <v>40</v>
      </c>
      <c r="B933">
        <v>4</v>
      </c>
      <c r="C933" s="9">
        <f t="shared" si="21"/>
        <v>0.92067626702257244</v>
      </c>
    </row>
    <row r="934" spans="1:3" x14ac:dyDescent="0.2">
      <c r="A934" t="s">
        <v>40</v>
      </c>
      <c r="B934">
        <v>2</v>
      </c>
      <c r="C934" s="9">
        <f t="shared" si="21"/>
        <v>0.11669105359565421</v>
      </c>
    </row>
    <row r="935" spans="1:3" x14ac:dyDescent="0.2">
      <c r="A935" t="s">
        <v>40</v>
      </c>
      <c r="B935">
        <v>2</v>
      </c>
      <c r="C935" s="9">
        <f t="shared" si="21"/>
        <v>0.11669105359565421</v>
      </c>
    </row>
    <row r="936" spans="1:3" x14ac:dyDescent="0.2">
      <c r="A936" t="s">
        <v>40</v>
      </c>
      <c r="B936">
        <v>4</v>
      </c>
      <c r="C936" s="9">
        <f t="shared" si="21"/>
        <v>0.92067626702257244</v>
      </c>
    </row>
    <row r="937" spans="1:3" x14ac:dyDescent="0.2">
      <c r="A937" t="s">
        <v>40</v>
      </c>
      <c r="B937">
        <v>4</v>
      </c>
      <c r="C937" s="9">
        <f t="shared" si="21"/>
        <v>0.92067626702257244</v>
      </c>
    </row>
    <row r="938" spans="1:3" x14ac:dyDescent="0.2">
      <c r="A938" t="s">
        <v>40</v>
      </c>
      <c r="B938">
        <v>3</v>
      </c>
      <c r="C938" s="9">
        <f t="shared" si="21"/>
        <v>0.39065151514322999</v>
      </c>
    </row>
    <row r="939" spans="1:3" x14ac:dyDescent="0.2">
      <c r="A939" t="s">
        <v>40</v>
      </c>
      <c r="B939">
        <v>4</v>
      </c>
      <c r="C939" s="9">
        <f t="shared" si="21"/>
        <v>0.92067626702257244</v>
      </c>
    </row>
    <row r="940" spans="1:3" x14ac:dyDescent="0.2">
      <c r="A940" t="s">
        <v>40</v>
      </c>
      <c r="B940">
        <v>3</v>
      </c>
      <c r="C940" s="9">
        <f t="shared" si="21"/>
        <v>0.39065151514322999</v>
      </c>
    </row>
    <row r="941" spans="1:3" x14ac:dyDescent="0.2">
      <c r="A941" t="s">
        <v>40</v>
      </c>
      <c r="B941">
        <v>4</v>
      </c>
      <c r="C941" s="9">
        <f t="shared" si="21"/>
        <v>0.92067626702257244</v>
      </c>
    </row>
    <row r="942" spans="1:3" x14ac:dyDescent="0.2">
      <c r="A942" t="s">
        <v>40</v>
      </c>
      <c r="B942">
        <v>4</v>
      </c>
      <c r="C942" s="9">
        <f t="shared" si="21"/>
        <v>0.92067626702257244</v>
      </c>
    </row>
    <row r="943" spans="1:3" x14ac:dyDescent="0.2">
      <c r="A943" t="s">
        <v>40</v>
      </c>
      <c r="B943">
        <v>5</v>
      </c>
      <c r="C943" s="9">
        <f t="shared" si="21"/>
        <v>1.7901885988602571</v>
      </c>
    </row>
    <row r="944" spans="1:3" x14ac:dyDescent="0.2">
      <c r="A944" t="s">
        <v>40</v>
      </c>
      <c r="B944">
        <v>5</v>
      </c>
      <c r="C944" s="9">
        <f t="shared" si="21"/>
        <v>1.7901885988602571</v>
      </c>
    </row>
    <row r="945" spans="1:3" x14ac:dyDescent="0.2">
      <c r="A945" t="s">
        <v>40</v>
      </c>
      <c r="B945">
        <v>2</v>
      </c>
      <c r="C945" s="9">
        <f t="shared" si="21"/>
        <v>0.11669105359565421</v>
      </c>
    </row>
    <row r="946" spans="1:3" x14ac:dyDescent="0.2">
      <c r="A946" t="s">
        <v>40</v>
      </c>
      <c r="B946">
        <v>5</v>
      </c>
      <c r="C946" s="9">
        <f t="shared" si="21"/>
        <v>1.7901885988602571</v>
      </c>
    </row>
    <row r="947" spans="1:3" x14ac:dyDescent="0.2">
      <c r="A947" t="s">
        <v>40</v>
      </c>
      <c r="B947">
        <v>4</v>
      </c>
      <c r="C947" s="9">
        <f t="shared" si="21"/>
        <v>0.92067626702257244</v>
      </c>
    </row>
    <row r="948" spans="1:3" x14ac:dyDescent="0.2">
      <c r="A948" t="s">
        <v>40</v>
      </c>
      <c r="B948">
        <v>3</v>
      </c>
      <c r="C948" s="9">
        <f t="shared" si="21"/>
        <v>0.39065151514322999</v>
      </c>
    </row>
    <row r="949" spans="1:3" x14ac:dyDescent="0.2">
      <c r="A949" t="s">
        <v>40</v>
      </c>
      <c r="B949">
        <v>5</v>
      </c>
      <c r="C949" s="9">
        <f t="shared" si="21"/>
        <v>1.7901885988602571</v>
      </c>
    </row>
    <row r="950" spans="1:3" x14ac:dyDescent="0.2">
      <c r="A950" t="s">
        <v>40</v>
      </c>
      <c r="B950">
        <v>3</v>
      </c>
      <c r="C950" s="9">
        <f t="shared" si="21"/>
        <v>0.39065151514322999</v>
      </c>
    </row>
    <row r="951" spans="1:3" x14ac:dyDescent="0.2">
      <c r="A951" t="s">
        <v>40</v>
      </c>
      <c r="B951">
        <v>4</v>
      </c>
      <c r="C951" s="9">
        <f t="shared" si="21"/>
        <v>0.92067626702257244</v>
      </c>
    </row>
    <row r="952" spans="1:3" x14ac:dyDescent="0.2">
      <c r="A952" t="s">
        <v>40</v>
      </c>
      <c r="B952">
        <v>5</v>
      </c>
      <c r="C952" s="9">
        <f t="shared" si="21"/>
        <v>1.7901885988602571</v>
      </c>
    </row>
    <row r="953" spans="1:3" x14ac:dyDescent="0.2">
      <c r="A953" t="s">
        <v>40</v>
      </c>
      <c r="B953">
        <v>2</v>
      </c>
      <c r="C953" s="9">
        <f t="shared" si="21"/>
        <v>0.11669105359565421</v>
      </c>
    </row>
    <row r="954" spans="1:3" x14ac:dyDescent="0.2">
      <c r="A954" t="s">
        <v>40</v>
      </c>
      <c r="B954">
        <v>3</v>
      </c>
      <c r="C954" s="9">
        <f t="shared" si="21"/>
        <v>0.39065151514322999</v>
      </c>
    </row>
    <row r="955" spans="1:3" x14ac:dyDescent="0.2">
      <c r="A955" t="s">
        <v>40</v>
      </c>
      <c r="B955">
        <v>3</v>
      </c>
      <c r="C955" s="9">
        <f t="shared" si="21"/>
        <v>0.39065151514322999</v>
      </c>
    </row>
    <row r="956" spans="1:3" x14ac:dyDescent="0.2">
      <c r="A956" t="s">
        <v>40</v>
      </c>
      <c r="B956">
        <v>2</v>
      </c>
      <c r="C956" s="9">
        <f t="shared" si="21"/>
        <v>0.11669105359565421</v>
      </c>
    </row>
    <row r="957" spans="1:3" x14ac:dyDescent="0.2">
      <c r="A957" t="s">
        <v>40</v>
      </c>
      <c r="B957">
        <v>3</v>
      </c>
      <c r="C957" s="9">
        <f t="shared" si="21"/>
        <v>0.39065151514322999</v>
      </c>
    </row>
    <row r="958" spans="1:3" x14ac:dyDescent="0.2">
      <c r="A958" t="s">
        <v>40</v>
      </c>
      <c r="B958">
        <v>2</v>
      </c>
      <c r="C958" s="9">
        <f t="shared" si="21"/>
        <v>0.11669105359565421</v>
      </c>
    </row>
    <row r="959" spans="1:3" x14ac:dyDescent="0.2">
      <c r="A959" t="s">
        <v>40</v>
      </c>
      <c r="B959">
        <v>2</v>
      </c>
      <c r="C959" s="9">
        <f t="shared" si="21"/>
        <v>0.11669105359565421</v>
      </c>
    </row>
    <row r="960" spans="1:3" x14ac:dyDescent="0.2">
      <c r="A960" t="s">
        <v>40</v>
      </c>
      <c r="B960">
        <v>4</v>
      </c>
      <c r="C960" s="9">
        <f t="shared" ref="C960:C1023" si="22">0.01479*(B960^2.98)</f>
        <v>0.92067626702257244</v>
      </c>
    </row>
    <row r="961" spans="1:3" x14ac:dyDescent="0.2">
      <c r="A961" t="s">
        <v>40</v>
      </c>
      <c r="B961">
        <v>5</v>
      </c>
      <c r="C961" s="9">
        <f t="shared" si="22"/>
        <v>1.7901885988602571</v>
      </c>
    </row>
    <row r="962" spans="1:3" x14ac:dyDescent="0.2">
      <c r="A962" t="s">
        <v>40</v>
      </c>
      <c r="B962">
        <v>3</v>
      </c>
      <c r="C962" s="9">
        <f t="shared" si="22"/>
        <v>0.39065151514322999</v>
      </c>
    </row>
    <row r="963" spans="1:3" x14ac:dyDescent="0.2">
      <c r="A963" t="s">
        <v>40</v>
      </c>
      <c r="B963">
        <v>2</v>
      </c>
      <c r="C963" s="9">
        <f t="shared" si="22"/>
        <v>0.11669105359565421</v>
      </c>
    </row>
    <row r="964" spans="1:3" x14ac:dyDescent="0.2">
      <c r="A964" t="s">
        <v>40</v>
      </c>
      <c r="B964">
        <v>5</v>
      </c>
      <c r="C964" s="9">
        <f t="shared" si="22"/>
        <v>1.7901885988602571</v>
      </c>
    </row>
    <row r="965" spans="1:3" x14ac:dyDescent="0.2">
      <c r="A965" t="s">
        <v>40</v>
      </c>
      <c r="B965">
        <v>2</v>
      </c>
      <c r="C965" s="9">
        <f t="shared" si="22"/>
        <v>0.11669105359565421</v>
      </c>
    </row>
    <row r="966" spans="1:3" x14ac:dyDescent="0.2">
      <c r="A966" t="s">
        <v>40</v>
      </c>
      <c r="B966">
        <v>2</v>
      </c>
      <c r="C966" s="9">
        <f t="shared" si="22"/>
        <v>0.11669105359565421</v>
      </c>
    </row>
    <row r="967" spans="1:3" x14ac:dyDescent="0.2">
      <c r="A967" t="s">
        <v>40</v>
      </c>
      <c r="B967">
        <v>2</v>
      </c>
      <c r="C967" s="9">
        <f t="shared" si="22"/>
        <v>0.11669105359565421</v>
      </c>
    </row>
    <row r="968" spans="1:3" x14ac:dyDescent="0.2">
      <c r="A968" t="s">
        <v>40</v>
      </c>
      <c r="B968">
        <v>2</v>
      </c>
      <c r="C968" s="9">
        <f t="shared" si="22"/>
        <v>0.11669105359565421</v>
      </c>
    </row>
    <row r="969" spans="1:3" x14ac:dyDescent="0.2">
      <c r="A969" t="s">
        <v>40</v>
      </c>
      <c r="B969">
        <v>5</v>
      </c>
      <c r="C969" s="9">
        <f t="shared" si="22"/>
        <v>1.7901885988602571</v>
      </c>
    </row>
    <row r="970" spans="1:3" x14ac:dyDescent="0.2">
      <c r="A970" t="s">
        <v>40</v>
      </c>
      <c r="B970">
        <v>3</v>
      </c>
      <c r="C970" s="9">
        <f t="shared" si="22"/>
        <v>0.39065151514322999</v>
      </c>
    </row>
    <row r="971" spans="1:3" x14ac:dyDescent="0.2">
      <c r="A971" t="s">
        <v>40</v>
      </c>
      <c r="B971">
        <v>4</v>
      </c>
      <c r="C971" s="9">
        <f t="shared" si="22"/>
        <v>0.92067626702257244</v>
      </c>
    </row>
    <row r="972" spans="1:3" x14ac:dyDescent="0.2">
      <c r="A972" t="s">
        <v>40</v>
      </c>
      <c r="B972">
        <v>5</v>
      </c>
      <c r="C972" s="9">
        <f t="shared" si="22"/>
        <v>1.7901885988602571</v>
      </c>
    </row>
    <row r="973" spans="1:3" x14ac:dyDescent="0.2">
      <c r="A973" t="s">
        <v>40</v>
      </c>
      <c r="B973">
        <v>4</v>
      </c>
      <c r="C973" s="9">
        <f t="shared" si="22"/>
        <v>0.92067626702257244</v>
      </c>
    </row>
    <row r="974" spans="1:3" x14ac:dyDescent="0.2">
      <c r="A974" t="s">
        <v>40</v>
      </c>
      <c r="B974">
        <v>3</v>
      </c>
      <c r="C974" s="9">
        <f t="shared" si="22"/>
        <v>0.39065151514322999</v>
      </c>
    </row>
    <row r="975" spans="1:3" x14ac:dyDescent="0.2">
      <c r="A975" t="s">
        <v>40</v>
      </c>
      <c r="B975">
        <v>5</v>
      </c>
      <c r="C975" s="9">
        <f t="shared" si="22"/>
        <v>1.7901885988602571</v>
      </c>
    </row>
    <row r="976" spans="1:3" x14ac:dyDescent="0.2">
      <c r="A976" t="s">
        <v>40</v>
      </c>
      <c r="B976">
        <v>5</v>
      </c>
      <c r="C976" s="9">
        <f t="shared" si="22"/>
        <v>1.7901885988602571</v>
      </c>
    </row>
    <row r="977" spans="1:3" x14ac:dyDescent="0.2">
      <c r="A977" t="s">
        <v>40</v>
      </c>
      <c r="B977">
        <v>5</v>
      </c>
      <c r="C977" s="9">
        <f t="shared" si="22"/>
        <v>1.7901885988602571</v>
      </c>
    </row>
    <row r="978" spans="1:3" x14ac:dyDescent="0.2">
      <c r="A978" t="s">
        <v>40</v>
      </c>
      <c r="B978">
        <v>2</v>
      </c>
      <c r="C978" s="9">
        <f t="shared" si="22"/>
        <v>0.11669105359565421</v>
      </c>
    </row>
    <row r="979" spans="1:3" x14ac:dyDescent="0.2">
      <c r="A979" t="s">
        <v>40</v>
      </c>
      <c r="B979">
        <v>4</v>
      </c>
      <c r="C979" s="9">
        <f t="shared" si="22"/>
        <v>0.92067626702257244</v>
      </c>
    </row>
    <row r="980" spans="1:3" x14ac:dyDescent="0.2">
      <c r="A980" t="s">
        <v>40</v>
      </c>
      <c r="B980">
        <v>5</v>
      </c>
      <c r="C980" s="9">
        <f t="shared" si="22"/>
        <v>1.7901885988602571</v>
      </c>
    </row>
    <row r="981" spans="1:3" x14ac:dyDescent="0.2">
      <c r="A981" t="s">
        <v>40</v>
      </c>
      <c r="B981">
        <v>5</v>
      </c>
      <c r="C981" s="9">
        <f t="shared" si="22"/>
        <v>1.7901885988602571</v>
      </c>
    </row>
    <row r="982" spans="1:3" x14ac:dyDescent="0.2">
      <c r="A982" t="s">
        <v>40</v>
      </c>
      <c r="B982">
        <v>5</v>
      </c>
      <c r="C982" s="9">
        <f t="shared" si="22"/>
        <v>1.7901885988602571</v>
      </c>
    </row>
    <row r="983" spans="1:3" x14ac:dyDescent="0.2">
      <c r="A983" t="s">
        <v>40</v>
      </c>
      <c r="B983">
        <v>2</v>
      </c>
      <c r="C983" s="9">
        <f t="shared" si="22"/>
        <v>0.11669105359565421</v>
      </c>
    </row>
    <row r="984" spans="1:3" x14ac:dyDescent="0.2">
      <c r="A984" t="s">
        <v>40</v>
      </c>
      <c r="B984">
        <v>4</v>
      </c>
      <c r="C984" s="9">
        <f t="shared" si="22"/>
        <v>0.92067626702257244</v>
      </c>
    </row>
    <row r="985" spans="1:3" x14ac:dyDescent="0.2">
      <c r="A985" t="s">
        <v>40</v>
      </c>
      <c r="B985">
        <v>5</v>
      </c>
      <c r="C985" s="9">
        <f t="shared" si="22"/>
        <v>1.7901885988602571</v>
      </c>
    </row>
    <row r="986" spans="1:3" x14ac:dyDescent="0.2">
      <c r="A986" t="s">
        <v>40</v>
      </c>
      <c r="B986">
        <v>2</v>
      </c>
      <c r="C986" s="9">
        <f t="shared" si="22"/>
        <v>0.11669105359565421</v>
      </c>
    </row>
    <row r="987" spans="1:3" x14ac:dyDescent="0.2">
      <c r="A987" t="s">
        <v>40</v>
      </c>
      <c r="B987">
        <v>4</v>
      </c>
      <c r="C987" s="9">
        <f t="shared" si="22"/>
        <v>0.92067626702257244</v>
      </c>
    </row>
    <row r="988" spans="1:3" x14ac:dyDescent="0.2">
      <c r="A988" t="s">
        <v>40</v>
      </c>
      <c r="B988">
        <v>3</v>
      </c>
      <c r="C988" s="9">
        <f t="shared" si="22"/>
        <v>0.39065151514322999</v>
      </c>
    </row>
    <row r="989" spans="1:3" x14ac:dyDescent="0.2">
      <c r="A989" t="s">
        <v>40</v>
      </c>
      <c r="B989">
        <v>5</v>
      </c>
      <c r="C989" s="9">
        <f t="shared" si="22"/>
        <v>1.7901885988602571</v>
      </c>
    </row>
    <row r="990" spans="1:3" x14ac:dyDescent="0.2">
      <c r="A990" t="s">
        <v>40</v>
      </c>
      <c r="B990">
        <v>3</v>
      </c>
      <c r="C990" s="9">
        <f t="shared" si="22"/>
        <v>0.39065151514322999</v>
      </c>
    </row>
    <row r="991" spans="1:3" x14ac:dyDescent="0.2">
      <c r="A991" t="s">
        <v>40</v>
      </c>
      <c r="B991">
        <v>3</v>
      </c>
      <c r="C991" s="9">
        <f t="shared" si="22"/>
        <v>0.39065151514322999</v>
      </c>
    </row>
    <row r="992" spans="1:3" x14ac:dyDescent="0.2">
      <c r="A992" t="s">
        <v>40</v>
      </c>
      <c r="B992">
        <v>3</v>
      </c>
      <c r="C992" s="9">
        <f t="shared" si="22"/>
        <v>0.39065151514322999</v>
      </c>
    </row>
    <row r="993" spans="1:3" x14ac:dyDescent="0.2">
      <c r="A993" t="s">
        <v>40</v>
      </c>
      <c r="B993">
        <v>4</v>
      </c>
      <c r="C993" s="9">
        <f t="shared" si="22"/>
        <v>0.92067626702257244</v>
      </c>
    </row>
    <row r="994" spans="1:3" x14ac:dyDescent="0.2">
      <c r="A994" t="s">
        <v>40</v>
      </c>
      <c r="B994">
        <v>5</v>
      </c>
      <c r="C994" s="9">
        <f t="shared" si="22"/>
        <v>1.7901885988602571</v>
      </c>
    </row>
    <row r="995" spans="1:3" x14ac:dyDescent="0.2">
      <c r="A995" t="s">
        <v>40</v>
      </c>
      <c r="B995">
        <v>2</v>
      </c>
      <c r="C995" s="9">
        <f t="shared" si="22"/>
        <v>0.11669105359565421</v>
      </c>
    </row>
    <row r="996" spans="1:3" x14ac:dyDescent="0.2">
      <c r="A996" t="s">
        <v>40</v>
      </c>
      <c r="B996">
        <v>2</v>
      </c>
      <c r="C996" s="9">
        <f t="shared" si="22"/>
        <v>0.11669105359565421</v>
      </c>
    </row>
    <row r="997" spans="1:3" x14ac:dyDescent="0.2">
      <c r="A997" t="s">
        <v>40</v>
      </c>
      <c r="B997">
        <v>5</v>
      </c>
      <c r="C997" s="9">
        <f t="shared" si="22"/>
        <v>1.7901885988602571</v>
      </c>
    </row>
    <row r="998" spans="1:3" x14ac:dyDescent="0.2">
      <c r="A998" t="s">
        <v>40</v>
      </c>
      <c r="B998">
        <v>5</v>
      </c>
      <c r="C998" s="9">
        <f t="shared" si="22"/>
        <v>1.7901885988602571</v>
      </c>
    </row>
    <row r="999" spans="1:3" x14ac:dyDescent="0.2">
      <c r="A999" t="s">
        <v>40</v>
      </c>
      <c r="B999">
        <v>4</v>
      </c>
      <c r="C999" s="9">
        <f t="shared" si="22"/>
        <v>0.92067626702257244</v>
      </c>
    </row>
    <row r="1000" spans="1:3" x14ac:dyDescent="0.2">
      <c r="A1000" t="s">
        <v>40</v>
      </c>
      <c r="B1000">
        <v>4</v>
      </c>
      <c r="C1000" s="9">
        <f t="shared" si="22"/>
        <v>0.92067626702257244</v>
      </c>
    </row>
    <row r="1001" spans="1:3" x14ac:dyDescent="0.2">
      <c r="A1001" t="s">
        <v>40</v>
      </c>
      <c r="B1001">
        <v>5</v>
      </c>
      <c r="C1001" s="9">
        <f t="shared" si="22"/>
        <v>1.7901885988602571</v>
      </c>
    </row>
    <row r="1002" spans="1:3" x14ac:dyDescent="0.2">
      <c r="A1002" t="s">
        <v>40</v>
      </c>
      <c r="B1002">
        <v>4</v>
      </c>
      <c r="C1002" s="9">
        <f t="shared" si="22"/>
        <v>0.92067626702257244</v>
      </c>
    </row>
    <row r="1003" spans="1:3" x14ac:dyDescent="0.2">
      <c r="A1003" t="s">
        <v>40</v>
      </c>
      <c r="B1003">
        <v>3</v>
      </c>
      <c r="C1003" s="9">
        <f t="shared" si="22"/>
        <v>0.39065151514322999</v>
      </c>
    </row>
    <row r="1004" spans="1:3" x14ac:dyDescent="0.2">
      <c r="A1004" t="s">
        <v>40</v>
      </c>
      <c r="B1004">
        <v>2</v>
      </c>
      <c r="C1004" s="9">
        <f t="shared" si="22"/>
        <v>0.11669105359565421</v>
      </c>
    </row>
    <row r="1005" spans="1:3" x14ac:dyDescent="0.2">
      <c r="A1005" t="s">
        <v>40</v>
      </c>
      <c r="B1005">
        <v>2</v>
      </c>
      <c r="C1005" s="9">
        <f t="shared" si="22"/>
        <v>0.11669105359565421</v>
      </c>
    </row>
    <row r="1006" spans="1:3" x14ac:dyDescent="0.2">
      <c r="A1006" t="s">
        <v>40</v>
      </c>
      <c r="B1006">
        <v>4</v>
      </c>
      <c r="C1006" s="9">
        <f t="shared" si="22"/>
        <v>0.92067626702257244</v>
      </c>
    </row>
    <row r="1007" spans="1:3" x14ac:dyDescent="0.2">
      <c r="A1007" t="s">
        <v>40</v>
      </c>
      <c r="B1007">
        <v>2</v>
      </c>
      <c r="C1007" s="9">
        <f t="shared" si="22"/>
        <v>0.11669105359565421</v>
      </c>
    </row>
    <row r="1008" spans="1:3" x14ac:dyDescent="0.2">
      <c r="A1008" t="s">
        <v>40</v>
      </c>
      <c r="B1008">
        <v>4</v>
      </c>
      <c r="C1008" s="9">
        <f t="shared" si="22"/>
        <v>0.92067626702257244</v>
      </c>
    </row>
    <row r="1009" spans="1:3" x14ac:dyDescent="0.2">
      <c r="A1009" t="s">
        <v>40</v>
      </c>
      <c r="B1009">
        <v>4</v>
      </c>
      <c r="C1009" s="9">
        <f t="shared" si="22"/>
        <v>0.92067626702257244</v>
      </c>
    </row>
    <row r="1010" spans="1:3" x14ac:dyDescent="0.2">
      <c r="A1010" t="s">
        <v>40</v>
      </c>
      <c r="B1010">
        <v>3</v>
      </c>
      <c r="C1010" s="9">
        <f t="shared" si="22"/>
        <v>0.39065151514322999</v>
      </c>
    </row>
    <row r="1011" spans="1:3" x14ac:dyDescent="0.2">
      <c r="A1011" t="s">
        <v>40</v>
      </c>
      <c r="B1011">
        <v>4</v>
      </c>
      <c r="C1011" s="9">
        <f t="shared" si="22"/>
        <v>0.92067626702257244</v>
      </c>
    </row>
    <row r="1012" spans="1:3" x14ac:dyDescent="0.2">
      <c r="A1012" t="s">
        <v>40</v>
      </c>
      <c r="B1012">
        <v>5</v>
      </c>
      <c r="C1012" s="9">
        <f t="shared" si="22"/>
        <v>1.7901885988602571</v>
      </c>
    </row>
    <row r="1013" spans="1:3" x14ac:dyDescent="0.2">
      <c r="A1013" t="s">
        <v>40</v>
      </c>
      <c r="B1013">
        <v>2</v>
      </c>
      <c r="C1013" s="9">
        <f t="shared" si="22"/>
        <v>0.11669105359565421</v>
      </c>
    </row>
    <row r="1014" spans="1:3" x14ac:dyDescent="0.2">
      <c r="A1014" t="s">
        <v>40</v>
      </c>
      <c r="B1014">
        <v>2</v>
      </c>
      <c r="C1014" s="9">
        <f t="shared" si="22"/>
        <v>0.11669105359565421</v>
      </c>
    </row>
    <row r="1015" spans="1:3" x14ac:dyDescent="0.2">
      <c r="A1015" t="s">
        <v>40</v>
      </c>
      <c r="B1015">
        <v>3</v>
      </c>
      <c r="C1015" s="9">
        <f t="shared" si="22"/>
        <v>0.39065151514322999</v>
      </c>
    </row>
    <row r="1016" spans="1:3" x14ac:dyDescent="0.2">
      <c r="A1016" t="s">
        <v>40</v>
      </c>
      <c r="B1016">
        <v>2</v>
      </c>
      <c r="C1016" s="9">
        <f t="shared" si="22"/>
        <v>0.11669105359565421</v>
      </c>
    </row>
    <row r="1017" spans="1:3" x14ac:dyDescent="0.2">
      <c r="A1017" t="s">
        <v>40</v>
      </c>
      <c r="B1017">
        <v>3</v>
      </c>
      <c r="C1017" s="9">
        <f t="shared" si="22"/>
        <v>0.39065151514322999</v>
      </c>
    </row>
    <row r="1018" spans="1:3" x14ac:dyDescent="0.2">
      <c r="A1018" t="s">
        <v>40</v>
      </c>
      <c r="B1018">
        <v>5</v>
      </c>
      <c r="C1018" s="9">
        <f t="shared" si="22"/>
        <v>1.7901885988602571</v>
      </c>
    </row>
    <row r="1019" spans="1:3" x14ac:dyDescent="0.2">
      <c r="A1019" t="s">
        <v>40</v>
      </c>
      <c r="B1019">
        <v>2</v>
      </c>
      <c r="C1019" s="9">
        <f t="shared" si="22"/>
        <v>0.11669105359565421</v>
      </c>
    </row>
    <row r="1020" spans="1:3" x14ac:dyDescent="0.2">
      <c r="A1020" t="s">
        <v>40</v>
      </c>
      <c r="B1020">
        <v>5</v>
      </c>
      <c r="C1020" s="9">
        <f t="shared" si="22"/>
        <v>1.7901885988602571</v>
      </c>
    </row>
    <row r="1021" spans="1:3" x14ac:dyDescent="0.2">
      <c r="A1021" t="s">
        <v>40</v>
      </c>
      <c r="B1021">
        <v>5</v>
      </c>
      <c r="C1021" s="9">
        <f t="shared" si="22"/>
        <v>1.7901885988602571</v>
      </c>
    </row>
    <row r="1022" spans="1:3" x14ac:dyDescent="0.2">
      <c r="A1022" t="s">
        <v>40</v>
      </c>
      <c r="B1022">
        <v>4</v>
      </c>
      <c r="C1022" s="9">
        <f t="shared" si="22"/>
        <v>0.92067626702257244</v>
      </c>
    </row>
    <row r="1023" spans="1:3" x14ac:dyDescent="0.2">
      <c r="A1023" t="s">
        <v>40</v>
      </c>
      <c r="B1023">
        <v>3</v>
      </c>
      <c r="C1023" s="9">
        <f t="shared" si="22"/>
        <v>0.39065151514322999</v>
      </c>
    </row>
    <row r="1024" spans="1:3" x14ac:dyDescent="0.2">
      <c r="A1024" t="s">
        <v>40</v>
      </c>
      <c r="B1024">
        <v>5</v>
      </c>
      <c r="C1024" s="9">
        <f t="shared" ref="C1024:C1087" si="23">0.01479*(B1024^2.98)</f>
        <v>1.7901885988602571</v>
      </c>
    </row>
    <row r="1025" spans="1:3" x14ac:dyDescent="0.2">
      <c r="A1025" t="s">
        <v>40</v>
      </c>
      <c r="B1025">
        <v>3</v>
      </c>
      <c r="C1025" s="9">
        <f t="shared" si="23"/>
        <v>0.39065151514322999</v>
      </c>
    </row>
    <row r="1026" spans="1:3" x14ac:dyDescent="0.2">
      <c r="A1026" t="s">
        <v>40</v>
      </c>
      <c r="B1026">
        <v>2</v>
      </c>
      <c r="C1026" s="9">
        <f t="shared" si="23"/>
        <v>0.11669105359565421</v>
      </c>
    </row>
    <row r="1027" spans="1:3" x14ac:dyDescent="0.2">
      <c r="A1027" t="s">
        <v>40</v>
      </c>
      <c r="B1027">
        <v>3</v>
      </c>
      <c r="C1027" s="9">
        <f t="shared" si="23"/>
        <v>0.39065151514322999</v>
      </c>
    </row>
    <row r="1028" spans="1:3" x14ac:dyDescent="0.2">
      <c r="A1028" t="s">
        <v>40</v>
      </c>
      <c r="B1028">
        <v>2</v>
      </c>
      <c r="C1028" s="9">
        <f t="shared" si="23"/>
        <v>0.11669105359565421</v>
      </c>
    </row>
    <row r="1029" spans="1:3" x14ac:dyDescent="0.2">
      <c r="A1029" t="s">
        <v>40</v>
      </c>
      <c r="B1029">
        <v>2</v>
      </c>
      <c r="C1029" s="9">
        <f t="shared" si="23"/>
        <v>0.11669105359565421</v>
      </c>
    </row>
    <row r="1030" spans="1:3" x14ac:dyDescent="0.2">
      <c r="A1030" t="s">
        <v>40</v>
      </c>
      <c r="B1030">
        <v>4</v>
      </c>
      <c r="C1030" s="9">
        <f t="shared" si="23"/>
        <v>0.92067626702257244</v>
      </c>
    </row>
    <row r="1031" spans="1:3" x14ac:dyDescent="0.2">
      <c r="A1031" t="s">
        <v>40</v>
      </c>
      <c r="B1031">
        <v>2</v>
      </c>
      <c r="C1031" s="9">
        <f t="shared" si="23"/>
        <v>0.11669105359565421</v>
      </c>
    </row>
    <row r="1032" spans="1:3" x14ac:dyDescent="0.2">
      <c r="A1032" t="s">
        <v>40</v>
      </c>
      <c r="B1032">
        <v>4</v>
      </c>
      <c r="C1032" s="9">
        <f t="shared" si="23"/>
        <v>0.92067626702257244</v>
      </c>
    </row>
    <row r="1033" spans="1:3" x14ac:dyDescent="0.2">
      <c r="A1033" t="s">
        <v>40</v>
      </c>
      <c r="B1033">
        <v>4</v>
      </c>
      <c r="C1033" s="9">
        <f t="shared" si="23"/>
        <v>0.92067626702257244</v>
      </c>
    </row>
    <row r="1034" spans="1:3" x14ac:dyDescent="0.2">
      <c r="A1034" t="s">
        <v>40</v>
      </c>
      <c r="B1034">
        <v>2</v>
      </c>
      <c r="C1034" s="9">
        <f t="shared" si="23"/>
        <v>0.11669105359565421</v>
      </c>
    </row>
    <row r="1035" spans="1:3" x14ac:dyDescent="0.2">
      <c r="A1035" t="s">
        <v>40</v>
      </c>
      <c r="B1035">
        <v>4</v>
      </c>
      <c r="C1035" s="9">
        <f t="shared" si="23"/>
        <v>0.92067626702257244</v>
      </c>
    </row>
    <row r="1036" spans="1:3" x14ac:dyDescent="0.2">
      <c r="A1036" t="s">
        <v>40</v>
      </c>
      <c r="B1036">
        <v>4</v>
      </c>
      <c r="C1036" s="9">
        <f t="shared" si="23"/>
        <v>0.92067626702257244</v>
      </c>
    </row>
    <row r="1037" spans="1:3" x14ac:dyDescent="0.2">
      <c r="A1037" t="s">
        <v>40</v>
      </c>
      <c r="B1037">
        <v>5</v>
      </c>
      <c r="C1037" s="9">
        <f t="shared" si="23"/>
        <v>1.7901885988602571</v>
      </c>
    </row>
    <row r="1038" spans="1:3" x14ac:dyDescent="0.2">
      <c r="A1038" t="s">
        <v>40</v>
      </c>
      <c r="B1038">
        <v>2</v>
      </c>
      <c r="C1038" s="9">
        <f t="shared" si="23"/>
        <v>0.11669105359565421</v>
      </c>
    </row>
    <row r="1039" spans="1:3" x14ac:dyDescent="0.2">
      <c r="A1039" t="s">
        <v>40</v>
      </c>
      <c r="B1039">
        <v>3</v>
      </c>
      <c r="C1039" s="9">
        <f t="shared" si="23"/>
        <v>0.39065151514322999</v>
      </c>
    </row>
    <row r="1040" spans="1:3" x14ac:dyDescent="0.2">
      <c r="A1040" t="s">
        <v>40</v>
      </c>
      <c r="B1040">
        <v>3</v>
      </c>
      <c r="C1040" s="9">
        <f t="shared" si="23"/>
        <v>0.39065151514322999</v>
      </c>
    </row>
    <row r="1041" spans="1:3" x14ac:dyDescent="0.2">
      <c r="A1041" t="s">
        <v>40</v>
      </c>
      <c r="B1041">
        <v>4</v>
      </c>
      <c r="C1041" s="9">
        <f t="shared" si="23"/>
        <v>0.92067626702257244</v>
      </c>
    </row>
    <row r="1042" spans="1:3" x14ac:dyDescent="0.2">
      <c r="A1042" t="s">
        <v>40</v>
      </c>
      <c r="B1042">
        <v>4</v>
      </c>
      <c r="C1042" s="9">
        <f t="shared" si="23"/>
        <v>0.92067626702257244</v>
      </c>
    </row>
    <row r="1043" spans="1:3" x14ac:dyDescent="0.2">
      <c r="A1043" t="s">
        <v>40</v>
      </c>
      <c r="B1043">
        <v>3</v>
      </c>
      <c r="C1043" s="9">
        <f t="shared" si="23"/>
        <v>0.39065151514322999</v>
      </c>
    </row>
    <row r="1044" spans="1:3" x14ac:dyDescent="0.2">
      <c r="A1044" t="s">
        <v>40</v>
      </c>
      <c r="B1044">
        <v>5</v>
      </c>
      <c r="C1044" s="9">
        <f t="shared" si="23"/>
        <v>1.7901885988602571</v>
      </c>
    </row>
    <row r="1045" spans="1:3" x14ac:dyDescent="0.2">
      <c r="A1045" t="s">
        <v>40</v>
      </c>
      <c r="B1045">
        <v>2</v>
      </c>
      <c r="C1045" s="9">
        <f t="shared" si="23"/>
        <v>0.11669105359565421</v>
      </c>
    </row>
    <row r="1046" spans="1:3" x14ac:dyDescent="0.2">
      <c r="A1046" t="s">
        <v>40</v>
      </c>
      <c r="B1046">
        <v>5</v>
      </c>
      <c r="C1046" s="9">
        <f t="shared" si="23"/>
        <v>1.7901885988602571</v>
      </c>
    </row>
    <row r="1047" spans="1:3" x14ac:dyDescent="0.2">
      <c r="A1047" t="s">
        <v>40</v>
      </c>
      <c r="B1047">
        <v>2</v>
      </c>
      <c r="C1047" s="9">
        <f t="shared" si="23"/>
        <v>0.11669105359565421</v>
      </c>
    </row>
    <row r="1048" spans="1:3" x14ac:dyDescent="0.2">
      <c r="A1048" t="s">
        <v>40</v>
      </c>
      <c r="B1048">
        <v>3</v>
      </c>
      <c r="C1048" s="9">
        <f t="shared" si="23"/>
        <v>0.39065151514322999</v>
      </c>
    </row>
    <row r="1049" spans="1:3" x14ac:dyDescent="0.2">
      <c r="A1049" t="s">
        <v>40</v>
      </c>
      <c r="B1049">
        <v>4</v>
      </c>
      <c r="C1049" s="9">
        <f t="shared" si="23"/>
        <v>0.92067626702257244</v>
      </c>
    </row>
    <row r="1050" spans="1:3" x14ac:dyDescent="0.2">
      <c r="A1050" t="s">
        <v>40</v>
      </c>
      <c r="B1050">
        <v>3</v>
      </c>
      <c r="C1050" s="9">
        <f t="shared" si="23"/>
        <v>0.39065151514322999</v>
      </c>
    </row>
    <row r="1051" spans="1:3" x14ac:dyDescent="0.2">
      <c r="A1051" t="s">
        <v>40</v>
      </c>
      <c r="B1051">
        <v>2</v>
      </c>
      <c r="C1051" s="9">
        <f t="shared" si="23"/>
        <v>0.11669105359565421</v>
      </c>
    </row>
    <row r="1052" spans="1:3" x14ac:dyDescent="0.2">
      <c r="A1052" t="s">
        <v>40</v>
      </c>
      <c r="B1052">
        <v>4</v>
      </c>
      <c r="C1052" s="9">
        <f t="shared" si="23"/>
        <v>0.92067626702257244</v>
      </c>
    </row>
    <row r="1053" spans="1:3" x14ac:dyDescent="0.2">
      <c r="A1053" t="s">
        <v>40</v>
      </c>
      <c r="B1053">
        <v>3</v>
      </c>
      <c r="C1053" s="9">
        <f t="shared" si="23"/>
        <v>0.39065151514322999</v>
      </c>
    </row>
    <row r="1054" spans="1:3" x14ac:dyDescent="0.2">
      <c r="A1054" t="s">
        <v>40</v>
      </c>
      <c r="B1054">
        <v>3</v>
      </c>
      <c r="C1054" s="9">
        <f t="shared" si="23"/>
        <v>0.39065151514322999</v>
      </c>
    </row>
    <row r="1055" spans="1:3" x14ac:dyDescent="0.2">
      <c r="A1055" t="s">
        <v>40</v>
      </c>
      <c r="B1055">
        <v>3</v>
      </c>
      <c r="C1055" s="9">
        <f t="shared" si="23"/>
        <v>0.39065151514322999</v>
      </c>
    </row>
    <row r="1056" spans="1:3" x14ac:dyDescent="0.2">
      <c r="A1056" t="s">
        <v>40</v>
      </c>
      <c r="B1056">
        <v>4</v>
      </c>
      <c r="C1056" s="9">
        <f t="shared" si="23"/>
        <v>0.92067626702257244</v>
      </c>
    </row>
    <row r="1057" spans="1:3" x14ac:dyDescent="0.2">
      <c r="A1057" t="s">
        <v>40</v>
      </c>
      <c r="B1057">
        <v>3</v>
      </c>
      <c r="C1057" s="9">
        <f t="shared" si="23"/>
        <v>0.39065151514322999</v>
      </c>
    </row>
    <row r="1058" spans="1:3" x14ac:dyDescent="0.2">
      <c r="A1058" t="s">
        <v>40</v>
      </c>
      <c r="B1058">
        <v>3</v>
      </c>
      <c r="C1058" s="9">
        <f t="shared" si="23"/>
        <v>0.39065151514322999</v>
      </c>
    </row>
    <row r="1059" spans="1:3" x14ac:dyDescent="0.2">
      <c r="A1059" t="s">
        <v>40</v>
      </c>
      <c r="B1059">
        <v>3</v>
      </c>
      <c r="C1059" s="9">
        <f t="shared" si="23"/>
        <v>0.39065151514322999</v>
      </c>
    </row>
    <row r="1060" spans="1:3" x14ac:dyDescent="0.2">
      <c r="A1060" t="s">
        <v>40</v>
      </c>
      <c r="B1060">
        <v>2</v>
      </c>
      <c r="C1060" s="9">
        <f t="shared" si="23"/>
        <v>0.11669105359565421</v>
      </c>
    </row>
    <row r="1061" spans="1:3" x14ac:dyDescent="0.2">
      <c r="A1061" t="s">
        <v>40</v>
      </c>
      <c r="B1061">
        <v>5</v>
      </c>
      <c r="C1061" s="9">
        <f t="shared" si="23"/>
        <v>1.7901885988602571</v>
      </c>
    </row>
    <row r="1062" spans="1:3" x14ac:dyDescent="0.2">
      <c r="A1062" t="s">
        <v>40</v>
      </c>
      <c r="B1062">
        <v>4</v>
      </c>
      <c r="C1062" s="9">
        <f t="shared" si="23"/>
        <v>0.92067626702257244</v>
      </c>
    </row>
    <row r="1063" spans="1:3" x14ac:dyDescent="0.2">
      <c r="A1063" t="s">
        <v>40</v>
      </c>
      <c r="B1063">
        <v>4</v>
      </c>
      <c r="C1063" s="9">
        <f t="shared" si="23"/>
        <v>0.92067626702257244</v>
      </c>
    </row>
    <row r="1064" spans="1:3" x14ac:dyDescent="0.2">
      <c r="A1064" t="s">
        <v>40</v>
      </c>
      <c r="B1064">
        <v>3</v>
      </c>
      <c r="C1064" s="9">
        <f t="shared" si="23"/>
        <v>0.39065151514322999</v>
      </c>
    </row>
    <row r="1065" spans="1:3" x14ac:dyDescent="0.2">
      <c r="A1065" t="s">
        <v>40</v>
      </c>
      <c r="B1065">
        <v>2</v>
      </c>
      <c r="C1065" s="9">
        <f t="shared" si="23"/>
        <v>0.11669105359565421</v>
      </c>
    </row>
    <row r="1066" spans="1:3" x14ac:dyDescent="0.2">
      <c r="A1066" t="s">
        <v>40</v>
      </c>
      <c r="B1066">
        <v>3</v>
      </c>
      <c r="C1066" s="9">
        <f t="shared" si="23"/>
        <v>0.39065151514322999</v>
      </c>
    </row>
    <row r="1067" spans="1:3" x14ac:dyDescent="0.2">
      <c r="A1067" t="s">
        <v>40</v>
      </c>
      <c r="B1067">
        <v>3</v>
      </c>
      <c r="C1067" s="9">
        <f t="shared" si="23"/>
        <v>0.39065151514322999</v>
      </c>
    </row>
    <row r="1068" spans="1:3" x14ac:dyDescent="0.2">
      <c r="A1068" t="s">
        <v>40</v>
      </c>
      <c r="B1068">
        <v>5</v>
      </c>
      <c r="C1068" s="9">
        <f t="shared" si="23"/>
        <v>1.7901885988602571</v>
      </c>
    </row>
    <row r="1069" spans="1:3" x14ac:dyDescent="0.2">
      <c r="A1069" t="s">
        <v>40</v>
      </c>
      <c r="B1069">
        <v>2</v>
      </c>
      <c r="C1069" s="9">
        <f t="shared" si="23"/>
        <v>0.11669105359565421</v>
      </c>
    </row>
    <row r="1070" spans="1:3" x14ac:dyDescent="0.2">
      <c r="A1070" t="s">
        <v>40</v>
      </c>
      <c r="B1070">
        <v>4</v>
      </c>
      <c r="C1070" s="9">
        <f t="shared" si="23"/>
        <v>0.92067626702257244</v>
      </c>
    </row>
    <row r="1071" spans="1:3" x14ac:dyDescent="0.2">
      <c r="A1071" t="s">
        <v>40</v>
      </c>
      <c r="B1071">
        <v>3</v>
      </c>
      <c r="C1071" s="9">
        <f t="shared" si="23"/>
        <v>0.39065151514322999</v>
      </c>
    </row>
    <row r="1072" spans="1:3" x14ac:dyDescent="0.2">
      <c r="A1072" t="s">
        <v>40</v>
      </c>
      <c r="B1072">
        <v>5</v>
      </c>
      <c r="C1072" s="9">
        <f t="shared" si="23"/>
        <v>1.7901885988602571</v>
      </c>
    </row>
    <row r="1073" spans="1:3" x14ac:dyDescent="0.2">
      <c r="A1073" t="s">
        <v>40</v>
      </c>
      <c r="B1073">
        <v>3</v>
      </c>
      <c r="C1073" s="9">
        <f t="shared" si="23"/>
        <v>0.39065151514322999</v>
      </c>
    </row>
    <row r="1074" spans="1:3" x14ac:dyDescent="0.2">
      <c r="A1074" t="s">
        <v>40</v>
      </c>
      <c r="B1074">
        <v>2</v>
      </c>
      <c r="C1074" s="9">
        <f t="shared" si="23"/>
        <v>0.11669105359565421</v>
      </c>
    </row>
    <row r="1075" spans="1:3" x14ac:dyDescent="0.2">
      <c r="A1075" t="s">
        <v>40</v>
      </c>
      <c r="B1075">
        <v>5</v>
      </c>
      <c r="C1075" s="9">
        <f t="shared" si="23"/>
        <v>1.7901885988602571</v>
      </c>
    </row>
    <row r="1076" spans="1:3" x14ac:dyDescent="0.2">
      <c r="A1076" t="s">
        <v>40</v>
      </c>
      <c r="B1076">
        <v>5</v>
      </c>
      <c r="C1076" s="9">
        <f t="shared" si="23"/>
        <v>1.7901885988602571</v>
      </c>
    </row>
    <row r="1077" spans="1:3" x14ac:dyDescent="0.2">
      <c r="A1077" t="s">
        <v>40</v>
      </c>
      <c r="B1077">
        <v>2</v>
      </c>
      <c r="C1077" s="9">
        <f t="shared" si="23"/>
        <v>0.11669105359565421</v>
      </c>
    </row>
    <row r="1078" spans="1:3" x14ac:dyDescent="0.2">
      <c r="A1078" t="s">
        <v>40</v>
      </c>
      <c r="B1078">
        <v>5</v>
      </c>
      <c r="C1078" s="9">
        <f t="shared" si="23"/>
        <v>1.7901885988602571</v>
      </c>
    </row>
    <row r="1079" spans="1:3" x14ac:dyDescent="0.2">
      <c r="A1079" t="s">
        <v>40</v>
      </c>
      <c r="B1079">
        <v>5</v>
      </c>
      <c r="C1079" s="9">
        <f t="shared" si="23"/>
        <v>1.7901885988602571</v>
      </c>
    </row>
    <row r="1080" spans="1:3" x14ac:dyDescent="0.2">
      <c r="A1080" t="s">
        <v>40</v>
      </c>
      <c r="B1080">
        <v>5</v>
      </c>
      <c r="C1080" s="9">
        <f t="shared" si="23"/>
        <v>1.7901885988602571</v>
      </c>
    </row>
    <row r="1081" spans="1:3" x14ac:dyDescent="0.2">
      <c r="A1081" t="s">
        <v>40</v>
      </c>
      <c r="B1081">
        <v>5</v>
      </c>
      <c r="C1081" s="9">
        <f t="shared" si="23"/>
        <v>1.7901885988602571</v>
      </c>
    </row>
    <row r="1082" spans="1:3" x14ac:dyDescent="0.2">
      <c r="A1082" t="s">
        <v>40</v>
      </c>
      <c r="B1082">
        <v>3</v>
      </c>
      <c r="C1082" s="9">
        <f t="shared" si="23"/>
        <v>0.39065151514322999</v>
      </c>
    </row>
    <row r="1083" spans="1:3" x14ac:dyDescent="0.2">
      <c r="A1083" t="s">
        <v>40</v>
      </c>
      <c r="B1083">
        <v>5</v>
      </c>
      <c r="C1083" s="9">
        <f t="shared" si="23"/>
        <v>1.7901885988602571</v>
      </c>
    </row>
    <row r="1084" spans="1:3" x14ac:dyDescent="0.2">
      <c r="A1084" t="s">
        <v>40</v>
      </c>
      <c r="B1084">
        <v>2</v>
      </c>
      <c r="C1084" s="9">
        <f t="shared" si="23"/>
        <v>0.11669105359565421</v>
      </c>
    </row>
    <row r="1085" spans="1:3" x14ac:dyDescent="0.2">
      <c r="A1085" t="s">
        <v>40</v>
      </c>
      <c r="B1085">
        <v>4</v>
      </c>
      <c r="C1085" s="9">
        <f t="shared" si="23"/>
        <v>0.92067626702257244</v>
      </c>
    </row>
    <row r="1086" spans="1:3" x14ac:dyDescent="0.2">
      <c r="A1086" t="s">
        <v>40</v>
      </c>
      <c r="B1086">
        <v>2</v>
      </c>
      <c r="C1086" s="9">
        <f t="shared" si="23"/>
        <v>0.11669105359565421</v>
      </c>
    </row>
    <row r="1087" spans="1:3" x14ac:dyDescent="0.2">
      <c r="A1087" t="s">
        <v>40</v>
      </c>
      <c r="B1087">
        <v>3</v>
      </c>
      <c r="C1087" s="9">
        <f t="shared" si="23"/>
        <v>0.39065151514322999</v>
      </c>
    </row>
    <row r="1088" spans="1:3" x14ac:dyDescent="0.2">
      <c r="A1088" t="s">
        <v>40</v>
      </c>
      <c r="B1088">
        <v>3</v>
      </c>
      <c r="C1088" s="9">
        <f t="shared" ref="C1088:C1151" si="24">0.01479*(B1088^2.98)</f>
        <v>0.39065151514322999</v>
      </c>
    </row>
    <row r="1089" spans="1:3" x14ac:dyDescent="0.2">
      <c r="A1089" t="s">
        <v>40</v>
      </c>
      <c r="B1089">
        <v>5</v>
      </c>
      <c r="C1089" s="9">
        <f t="shared" si="24"/>
        <v>1.7901885988602571</v>
      </c>
    </row>
    <row r="1090" spans="1:3" x14ac:dyDescent="0.2">
      <c r="A1090" t="s">
        <v>40</v>
      </c>
      <c r="B1090">
        <v>3</v>
      </c>
      <c r="C1090" s="9">
        <f t="shared" si="24"/>
        <v>0.39065151514322999</v>
      </c>
    </row>
    <row r="1091" spans="1:3" x14ac:dyDescent="0.2">
      <c r="A1091" t="s">
        <v>40</v>
      </c>
      <c r="B1091">
        <v>3</v>
      </c>
      <c r="C1091" s="9">
        <f t="shared" si="24"/>
        <v>0.39065151514322999</v>
      </c>
    </row>
    <row r="1092" spans="1:3" x14ac:dyDescent="0.2">
      <c r="A1092" t="s">
        <v>40</v>
      </c>
      <c r="B1092">
        <v>2</v>
      </c>
      <c r="C1092" s="9">
        <f t="shared" si="24"/>
        <v>0.11669105359565421</v>
      </c>
    </row>
    <row r="1093" spans="1:3" x14ac:dyDescent="0.2">
      <c r="A1093" t="s">
        <v>40</v>
      </c>
      <c r="B1093">
        <v>3</v>
      </c>
      <c r="C1093" s="9">
        <f t="shared" si="24"/>
        <v>0.39065151514322999</v>
      </c>
    </row>
    <row r="1094" spans="1:3" x14ac:dyDescent="0.2">
      <c r="A1094" t="s">
        <v>40</v>
      </c>
      <c r="B1094">
        <v>4</v>
      </c>
      <c r="C1094" s="9">
        <f t="shared" si="24"/>
        <v>0.92067626702257244</v>
      </c>
    </row>
    <row r="1095" spans="1:3" x14ac:dyDescent="0.2">
      <c r="A1095" t="s">
        <v>40</v>
      </c>
      <c r="B1095">
        <v>2</v>
      </c>
      <c r="C1095" s="9">
        <f t="shared" si="24"/>
        <v>0.11669105359565421</v>
      </c>
    </row>
    <row r="1096" spans="1:3" x14ac:dyDescent="0.2">
      <c r="A1096" t="s">
        <v>40</v>
      </c>
      <c r="B1096">
        <v>3</v>
      </c>
      <c r="C1096" s="9">
        <f t="shared" si="24"/>
        <v>0.39065151514322999</v>
      </c>
    </row>
    <row r="1097" spans="1:3" x14ac:dyDescent="0.2">
      <c r="A1097" t="s">
        <v>40</v>
      </c>
      <c r="B1097">
        <v>4</v>
      </c>
      <c r="C1097" s="9">
        <f t="shared" si="24"/>
        <v>0.92067626702257244</v>
      </c>
    </row>
    <row r="1098" spans="1:3" x14ac:dyDescent="0.2">
      <c r="A1098" t="s">
        <v>40</v>
      </c>
      <c r="B1098">
        <v>2</v>
      </c>
      <c r="C1098" s="9">
        <f t="shared" si="24"/>
        <v>0.11669105359565421</v>
      </c>
    </row>
    <row r="1099" spans="1:3" x14ac:dyDescent="0.2">
      <c r="A1099" t="s">
        <v>40</v>
      </c>
      <c r="B1099">
        <v>4</v>
      </c>
      <c r="C1099" s="9">
        <f t="shared" si="24"/>
        <v>0.92067626702257244</v>
      </c>
    </row>
    <row r="1100" spans="1:3" x14ac:dyDescent="0.2">
      <c r="A1100" t="s">
        <v>40</v>
      </c>
      <c r="B1100">
        <v>5</v>
      </c>
      <c r="C1100" s="9">
        <f t="shared" si="24"/>
        <v>1.7901885988602571</v>
      </c>
    </row>
    <row r="1101" spans="1:3" x14ac:dyDescent="0.2">
      <c r="A1101" t="s">
        <v>40</v>
      </c>
      <c r="B1101">
        <v>4</v>
      </c>
      <c r="C1101" s="9">
        <f t="shared" si="24"/>
        <v>0.92067626702257244</v>
      </c>
    </row>
    <row r="1102" spans="1:3" x14ac:dyDescent="0.2">
      <c r="A1102" t="s">
        <v>40</v>
      </c>
      <c r="B1102">
        <v>4</v>
      </c>
      <c r="C1102" s="9">
        <f t="shared" si="24"/>
        <v>0.92067626702257244</v>
      </c>
    </row>
    <row r="1103" spans="1:3" x14ac:dyDescent="0.2">
      <c r="A1103" t="s">
        <v>40</v>
      </c>
      <c r="B1103">
        <v>2</v>
      </c>
      <c r="C1103" s="9">
        <f t="shared" si="24"/>
        <v>0.11669105359565421</v>
      </c>
    </row>
    <row r="1104" spans="1:3" x14ac:dyDescent="0.2">
      <c r="A1104" t="s">
        <v>40</v>
      </c>
      <c r="B1104">
        <v>4</v>
      </c>
      <c r="C1104" s="9">
        <f t="shared" si="24"/>
        <v>0.92067626702257244</v>
      </c>
    </row>
    <row r="1105" spans="1:3" x14ac:dyDescent="0.2">
      <c r="A1105" t="s">
        <v>40</v>
      </c>
      <c r="B1105">
        <v>5</v>
      </c>
      <c r="C1105" s="9">
        <f t="shared" si="24"/>
        <v>1.7901885988602571</v>
      </c>
    </row>
    <row r="1106" spans="1:3" x14ac:dyDescent="0.2">
      <c r="A1106" t="s">
        <v>40</v>
      </c>
      <c r="B1106">
        <v>3</v>
      </c>
      <c r="C1106" s="9">
        <f t="shared" si="24"/>
        <v>0.39065151514322999</v>
      </c>
    </row>
    <row r="1107" spans="1:3" x14ac:dyDescent="0.2">
      <c r="A1107" t="s">
        <v>40</v>
      </c>
      <c r="B1107">
        <v>5</v>
      </c>
      <c r="C1107" s="9">
        <f t="shared" si="24"/>
        <v>1.7901885988602571</v>
      </c>
    </row>
    <row r="1108" spans="1:3" x14ac:dyDescent="0.2">
      <c r="A1108" t="s">
        <v>40</v>
      </c>
      <c r="B1108">
        <v>2</v>
      </c>
      <c r="C1108" s="9">
        <f t="shared" si="24"/>
        <v>0.11669105359565421</v>
      </c>
    </row>
    <row r="1109" spans="1:3" x14ac:dyDescent="0.2">
      <c r="A1109" t="s">
        <v>40</v>
      </c>
      <c r="B1109">
        <v>3</v>
      </c>
      <c r="C1109" s="9">
        <f t="shared" si="24"/>
        <v>0.39065151514322999</v>
      </c>
    </row>
    <row r="1110" spans="1:3" x14ac:dyDescent="0.2">
      <c r="A1110" t="s">
        <v>40</v>
      </c>
      <c r="B1110">
        <v>5</v>
      </c>
      <c r="C1110" s="9">
        <f t="shared" si="24"/>
        <v>1.7901885988602571</v>
      </c>
    </row>
    <row r="1111" spans="1:3" x14ac:dyDescent="0.2">
      <c r="A1111" t="s">
        <v>40</v>
      </c>
      <c r="B1111">
        <v>4</v>
      </c>
      <c r="C1111" s="9">
        <f t="shared" si="24"/>
        <v>0.92067626702257244</v>
      </c>
    </row>
    <row r="1112" spans="1:3" x14ac:dyDescent="0.2">
      <c r="A1112" t="s">
        <v>40</v>
      </c>
      <c r="B1112">
        <v>5</v>
      </c>
      <c r="C1112" s="9">
        <f t="shared" si="24"/>
        <v>1.7901885988602571</v>
      </c>
    </row>
    <row r="1113" spans="1:3" x14ac:dyDescent="0.2">
      <c r="A1113" t="s">
        <v>40</v>
      </c>
      <c r="B1113">
        <v>5</v>
      </c>
      <c r="C1113" s="9">
        <f t="shared" si="24"/>
        <v>1.7901885988602571</v>
      </c>
    </row>
    <row r="1114" spans="1:3" x14ac:dyDescent="0.2">
      <c r="A1114" t="s">
        <v>40</v>
      </c>
      <c r="B1114">
        <v>2</v>
      </c>
      <c r="C1114" s="9">
        <f t="shared" si="24"/>
        <v>0.11669105359565421</v>
      </c>
    </row>
    <row r="1115" spans="1:3" x14ac:dyDescent="0.2">
      <c r="A1115" t="s">
        <v>40</v>
      </c>
      <c r="B1115">
        <v>5</v>
      </c>
      <c r="C1115" s="9">
        <f t="shared" si="24"/>
        <v>1.7901885988602571</v>
      </c>
    </row>
    <row r="1116" spans="1:3" x14ac:dyDescent="0.2">
      <c r="A1116" t="s">
        <v>40</v>
      </c>
      <c r="B1116">
        <v>5</v>
      </c>
      <c r="C1116" s="9">
        <f t="shared" si="24"/>
        <v>1.7901885988602571</v>
      </c>
    </row>
    <row r="1117" spans="1:3" x14ac:dyDescent="0.2">
      <c r="A1117" t="s">
        <v>40</v>
      </c>
      <c r="B1117">
        <v>2</v>
      </c>
      <c r="C1117" s="9">
        <f t="shared" si="24"/>
        <v>0.11669105359565421</v>
      </c>
    </row>
    <row r="1118" spans="1:3" x14ac:dyDescent="0.2">
      <c r="A1118" t="s">
        <v>40</v>
      </c>
      <c r="B1118">
        <v>4</v>
      </c>
      <c r="C1118" s="9">
        <f t="shared" si="24"/>
        <v>0.92067626702257244</v>
      </c>
    </row>
    <row r="1119" spans="1:3" x14ac:dyDescent="0.2">
      <c r="A1119" t="s">
        <v>40</v>
      </c>
      <c r="B1119">
        <v>5</v>
      </c>
      <c r="C1119" s="9">
        <f t="shared" si="24"/>
        <v>1.7901885988602571</v>
      </c>
    </row>
    <row r="1120" spans="1:3" x14ac:dyDescent="0.2">
      <c r="A1120" t="s">
        <v>40</v>
      </c>
      <c r="B1120">
        <v>2</v>
      </c>
      <c r="C1120" s="9">
        <f t="shared" si="24"/>
        <v>0.11669105359565421</v>
      </c>
    </row>
    <row r="1121" spans="1:3" x14ac:dyDescent="0.2">
      <c r="A1121" t="s">
        <v>40</v>
      </c>
      <c r="B1121">
        <v>5</v>
      </c>
      <c r="C1121" s="9">
        <f t="shared" si="24"/>
        <v>1.7901885988602571</v>
      </c>
    </row>
    <row r="1122" spans="1:3" x14ac:dyDescent="0.2">
      <c r="A1122" t="s">
        <v>40</v>
      </c>
      <c r="B1122">
        <v>3</v>
      </c>
      <c r="C1122" s="9">
        <f t="shared" si="24"/>
        <v>0.39065151514322999</v>
      </c>
    </row>
    <row r="1123" spans="1:3" x14ac:dyDescent="0.2">
      <c r="A1123" t="s">
        <v>40</v>
      </c>
      <c r="B1123">
        <v>2</v>
      </c>
      <c r="C1123" s="9">
        <f t="shared" si="24"/>
        <v>0.11669105359565421</v>
      </c>
    </row>
    <row r="1124" spans="1:3" x14ac:dyDescent="0.2">
      <c r="A1124" t="s">
        <v>40</v>
      </c>
      <c r="B1124">
        <v>5</v>
      </c>
      <c r="C1124" s="9">
        <f t="shared" si="24"/>
        <v>1.7901885988602571</v>
      </c>
    </row>
    <row r="1125" spans="1:3" x14ac:dyDescent="0.2">
      <c r="A1125" t="s">
        <v>40</v>
      </c>
      <c r="B1125">
        <v>5</v>
      </c>
      <c r="C1125" s="9">
        <f t="shared" si="24"/>
        <v>1.7901885988602571</v>
      </c>
    </row>
    <row r="1126" spans="1:3" x14ac:dyDescent="0.2">
      <c r="A1126" t="s">
        <v>40</v>
      </c>
      <c r="B1126">
        <v>2</v>
      </c>
      <c r="C1126" s="9">
        <f t="shared" si="24"/>
        <v>0.11669105359565421</v>
      </c>
    </row>
    <row r="1127" spans="1:3" x14ac:dyDescent="0.2">
      <c r="A1127" t="s">
        <v>40</v>
      </c>
      <c r="B1127">
        <v>3</v>
      </c>
      <c r="C1127" s="9">
        <f t="shared" si="24"/>
        <v>0.39065151514322999</v>
      </c>
    </row>
    <row r="1128" spans="1:3" x14ac:dyDescent="0.2">
      <c r="A1128" t="s">
        <v>40</v>
      </c>
      <c r="B1128">
        <v>3</v>
      </c>
      <c r="C1128" s="9">
        <f t="shared" si="24"/>
        <v>0.39065151514322999</v>
      </c>
    </row>
    <row r="1129" spans="1:3" x14ac:dyDescent="0.2">
      <c r="A1129" t="s">
        <v>40</v>
      </c>
      <c r="B1129">
        <v>4</v>
      </c>
      <c r="C1129" s="9">
        <f t="shared" si="24"/>
        <v>0.92067626702257244</v>
      </c>
    </row>
    <row r="1130" spans="1:3" x14ac:dyDescent="0.2">
      <c r="A1130" t="s">
        <v>40</v>
      </c>
      <c r="B1130">
        <v>2</v>
      </c>
      <c r="C1130" s="9">
        <f t="shared" si="24"/>
        <v>0.11669105359565421</v>
      </c>
    </row>
    <row r="1131" spans="1:3" x14ac:dyDescent="0.2">
      <c r="A1131" t="s">
        <v>40</v>
      </c>
      <c r="B1131">
        <v>5</v>
      </c>
      <c r="C1131" s="9">
        <f t="shared" si="24"/>
        <v>1.7901885988602571</v>
      </c>
    </row>
    <row r="1132" spans="1:3" x14ac:dyDescent="0.2">
      <c r="A1132" t="s">
        <v>40</v>
      </c>
      <c r="B1132">
        <v>3</v>
      </c>
      <c r="C1132" s="9">
        <f t="shared" si="24"/>
        <v>0.39065151514322999</v>
      </c>
    </row>
    <row r="1133" spans="1:3" x14ac:dyDescent="0.2">
      <c r="A1133" t="s">
        <v>40</v>
      </c>
      <c r="B1133">
        <v>3</v>
      </c>
      <c r="C1133" s="9">
        <f t="shared" si="24"/>
        <v>0.39065151514322999</v>
      </c>
    </row>
    <row r="1134" spans="1:3" x14ac:dyDescent="0.2">
      <c r="A1134" t="s">
        <v>40</v>
      </c>
      <c r="B1134">
        <v>5</v>
      </c>
      <c r="C1134" s="9">
        <f t="shared" si="24"/>
        <v>1.7901885988602571</v>
      </c>
    </row>
    <row r="1135" spans="1:3" x14ac:dyDescent="0.2">
      <c r="A1135" t="s">
        <v>40</v>
      </c>
      <c r="B1135">
        <v>3</v>
      </c>
      <c r="C1135" s="9">
        <f t="shared" si="24"/>
        <v>0.39065151514322999</v>
      </c>
    </row>
    <row r="1136" spans="1:3" x14ac:dyDescent="0.2">
      <c r="A1136" t="s">
        <v>40</v>
      </c>
      <c r="B1136">
        <v>2</v>
      </c>
      <c r="C1136" s="9">
        <f t="shared" si="24"/>
        <v>0.11669105359565421</v>
      </c>
    </row>
    <row r="1137" spans="1:3" x14ac:dyDescent="0.2">
      <c r="A1137" t="s">
        <v>40</v>
      </c>
      <c r="B1137">
        <v>5</v>
      </c>
      <c r="C1137" s="9">
        <f t="shared" si="24"/>
        <v>1.7901885988602571</v>
      </c>
    </row>
    <row r="1138" spans="1:3" x14ac:dyDescent="0.2">
      <c r="A1138" t="s">
        <v>40</v>
      </c>
      <c r="B1138">
        <v>3</v>
      </c>
      <c r="C1138" s="9">
        <f t="shared" si="24"/>
        <v>0.39065151514322999</v>
      </c>
    </row>
    <row r="1139" spans="1:3" x14ac:dyDescent="0.2">
      <c r="A1139" t="s">
        <v>40</v>
      </c>
      <c r="B1139">
        <v>3</v>
      </c>
      <c r="C1139" s="9">
        <f t="shared" si="24"/>
        <v>0.39065151514322999</v>
      </c>
    </row>
    <row r="1140" spans="1:3" x14ac:dyDescent="0.2">
      <c r="A1140" t="s">
        <v>40</v>
      </c>
      <c r="B1140">
        <v>2</v>
      </c>
      <c r="C1140" s="9">
        <f t="shared" si="24"/>
        <v>0.11669105359565421</v>
      </c>
    </row>
    <row r="1141" spans="1:3" x14ac:dyDescent="0.2">
      <c r="A1141" t="s">
        <v>40</v>
      </c>
      <c r="B1141">
        <v>5</v>
      </c>
      <c r="C1141" s="9">
        <f t="shared" si="24"/>
        <v>1.7901885988602571</v>
      </c>
    </row>
    <row r="1142" spans="1:3" x14ac:dyDescent="0.2">
      <c r="A1142" t="s">
        <v>40</v>
      </c>
      <c r="B1142">
        <v>2</v>
      </c>
      <c r="C1142" s="9">
        <f t="shared" si="24"/>
        <v>0.11669105359565421</v>
      </c>
    </row>
    <row r="1143" spans="1:3" x14ac:dyDescent="0.2">
      <c r="A1143" t="s">
        <v>40</v>
      </c>
      <c r="B1143">
        <v>2</v>
      </c>
      <c r="C1143" s="9">
        <f t="shared" si="24"/>
        <v>0.11669105359565421</v>
      </c>
    </row>
    <row r="1144" spans="1:3" x14ac:dyDescent="0.2">
      <c r="A1144" t="s">
        <v>40</v>
      </c>
      <c r="B1144">
        <v>2</v>
      </c>
      <c r="C1144" s="9">
        <f t="shared" si="24"/>
        <v>0.11669105359565421</v>
      </c>
    </row>
    <row r="1145" spans="1:3" x14ac:dyDescent="0.2">
      <c r="A1145" t="s">
        <v>40</v>
      </c>
      <c r="B1145">
        <v>3</v>
      </c>
      <c r="C1145" s="9">
        <f t="shared" si="24"/>
        <v>0.39065151514322999</v>
      </c>
    </row>
    <row r="1146" spans="1:3" x14ac:dyDescent="0.2">
      <c r="A1146" t="s">
        <v>40</v>
      </c>
      <c r="B1146">
        <v>3</v>
      </c>
      <c r="C1146" s="9">
        <f t="shared" si="24"/>
        <v>0.39065151514322999</v>
      </c>
    </row>
    <row r="1147" spans="1:3" x14ac:dyDescent="0.2">
      <c r="A1147" t="s">
        <v>40</v>
      </c>
      <c r="B1147">
        <v>4</v>
      </c>
      <c r="C1147" s="9">
        <f t="shared" si="24"/>
        <v>0.92067626702257244</v>
      </c>
    </row>
    <row r="1148" spans="1:3" x14ac:dyDescent="0.2">
      <c r="A1148" t="s">
        <v>40</v>
      </c>
      <c r="B1148">
        <v>5</v>
      </c>
      <c r="C1148" s="9">
        <f t="shared" si="24"/>
        <v>1.7901885988602571</v>
      </c>
    </row>
    <row r="1149" spans="1:3" x14ac:dyDescent="0.2">
      <c r="A1149" t="s">
        <v>40</v>
      </c>
      <c r="B1149">
        <v>5</v>
      </c>
      <c r="C1149" s="9">
        <f t="shared" si="24"/>
        <v>1.7901885988602571</v>
      </c>
    </row>
    <row r="1150" spans="1:3" x14ac:dyDescent="0.2">
      <c r="A1150" t="s">
        <v>40</v>
      </c>
      <c r="B1150">
        <v>4</v>
      </c>
      <c r="C1150" s="9">
        <f t="shared" si="24"/>
        <v>0.92067626702257244</v>
      </c>
    </row>
    <row r="1151" spans="1:3" x14ac:dyDescent="0.2">
      <c r="A1151" t="s">
        <v>40</v>
      </c>
      <c r="B1151">
        <v>5</v>
      </c>
      <c r="C1151" s="9">
        <f t="shared" si="24"/>
        <v>1.7901885988602571</v>
      </c>
    </row>
    <row r="1152" spans="1:3" x14ac:dyDescent="0.2">
      <c r="A1152" t="s">
        <v>40</v>
      </c>
      <c r="B1152">
        <v>4</v>
      </c>
      <c r="C1152" s="9">
        <f t="shared" ref="C1152:C1207" si="25">0.01479*(B1152^2.98)</f>
        <v>0.92067626702257244</v>
      </c>
    </row>
    <row r="1153" spans="1:3" x14ac:dyDescent="0.2">
      <c r="A1153" t="s">
        <v>40</v>
      </c>
      <c r="B1153">
        <v>4</v>
      </c>
      <c r="C1153" s="9">
        <f t="shared" si="25"/>
        <v>0.92067626702257244</v>
      </c>
    </row>
    <row r="1154" spans="1:3" x14ac:dyDescent="0.2">
      <c r="A1154" t="s">
        <v>40</v>
      </c>
      <c r="B1154">
        <v>2</v>
      </c>
      <c r="C1154" s="9">
        <f t="shared" si="25"/>
        <v>0.11669105359565421</v>
      </c>
    </row>
    <row r="1155" spans="1:3" x14ac:dyDescent="0.2">
      <c r="A1155" t="s">
        <v>40</v>
      </c>
      <c r="B1155">
        <v>3</v>
      </c>
      <c r="C1155" s="9">
        <f t="shared" si="25"/>
        <v>0.39065151514322999</v>
      </c>
    </row>
    <row r="1156" spans="1:3" x14ac:dyDescent="0.2">
      <c r="A1156" t="s">
        <v>40</v>
      </c>
      <c r="B1156">
        <v>4</v>
      </c>
      <c r="C1156" s="9">
        <f t="shared" si="25"/>
        <v>0.92067626702257244</v>
      </c>
    </row>
    <row r="1157" spans="1:3" x14ac:dyDescent="0.2">
      <c r="A1157" t="s">
        <v>40</v>
      </c>
      <c r="B1157">
        <v>4</v>
      </c>
      <c r="C1157" s="9">
        <f t="shared" si="25"/>
        <v>0.92067626702257244</v>
      </c>
    </row>
    <row r="1158" spans="1:3" x14ac:dyDescent="0.2">
      <c r="A1158" t="s">
        <v>40</v>
      </c>
      <c r="B1158">
        <v>4</v>
      </c>
      <c r="C1158" s="9">
        <f t="shared" si="25"/>
        <v>0.92067626702257244</v>
      </c>
    </row>
    <row r="1159" spans="1:3" x14ac:dyDescent="0.2">
      <c r="A1159" t="s">
        <v>40</v>
      </c>
      <c r="B1159">
        <v>2</v>
      </c>
      <c r="C1159" s="9">
        <f t="shared" si="25"/>
        <v>0.11669105359565421</v>
      </c>
    </row>
    <row r="1160" spans="1:3" x14ac:dyDescent="0.2">
      <c r="A1160" t="s">
        <v>40</v>
      </c>
      <c r="B1160">
        <v>3</v>
      </c>
      <c r="C1160" s="9">
        <f t="shared" si="25"/>
        <v>0.39065151514322999</v>
      </c>
    </row>
    <row r="1161" spans="1:3" x14ac:dyDescent="0.2">
      <c r="A1161" t="s">
        <v>40</v>
      </c>
      <c r="B1161">
        <v>2</v>
      </c>
      <c r="C1161" s="9">
        <f t="shared" si="25"/>
        <v>0.11669105359565421</v>
      </c>
    </row>
    <row r="1162" spans="1:3" x14ac:dyDescent="0.2">
      <c r="A1162" t="s">
        <v>40</v>
      </c>
      <c r="B1162">
        <v>2</v>
      </c>
      <c r="C1162" s="9">
        <f t="shared" si="25"/>
        <v>0.11669105359565421</v>
      </c>
    </row>
    <row r="1163" spans="1:3" x14ac:dyDescent="0.2">
      <c r="A1163" t="s">
        <v>40</v>
      </c>
      <c r="B1163">
        <v>5</v>
      </c>
      <c r="C1163" s="9">
        <f t="shared" si="25"/>
        <v>1.7901885988602571</v>
      </c>
    </row>
    <row r="1164" spans="1:3" x14ac:dyDescent="0.2">
      <c r="A1164" t="s">
        <v>40</v>
      </c>
      <c r="B1164">
        <v>3</v>
      </c>
      <c r="C1164" s="9">
        <f t="shared" si="25"/>
        <v>0.39065151514322999</v>
      </c>
    </row>
    <row r="1165" spans="1:3" x14ac:dyDescent="0.2">
      <c r="A1165" t="s">
        <v>40</v>
      </c>
      <c r="B1165">
        <v>4</v>
      </c>
      <c r="C1165" s="9">
        <f t="shared" si="25"/>
        <v>0.92067626702257244</v>
      </c>
    </row>
    <row r="1166" spans="1:3" x14ac:dyDescent="0.2">
      <c r="A1166" t="s">
        <v>40</v>
      </c>
      <c r="B1166">
        <v>3</v>
      </c>
      <c r="C1166" s="9">
        <f t="shared" si="25"/>
        <v>0.39065151514322999</v>
      </c>
    </row>
    <row r="1167" spans="1:3" x14ac:dyDescent="0.2">
      <c r="A1167" t="s">
        <v>40</v>
      </c>
      <c r="B1167">
        <v>4</v>
      </c>
      <c r="C1167" s="9">
        <f t="shared" si="25"/>
        <v>0.92067626702257244</v>
      </c>
    </row>
    <row r="1168" spans="1:3" x14ac:dyDescent="0.2">
      <c r="A1168" t="s">
        <v>40</v>
      </c>
      <c r="B1168">
        <v>3</v>
      </c>
      <c r="C1168" s="9">
        <f t="shared" si="25"/>
        <v>0.39065151514322999</v>
      </c>
    </row>
    <row r="1169" spans="1:3" x14ac:dyDescent="0.2">
      <c r="A1169" t="s">
        <v>40</v>
      </c>
      <c r="B1169">
        <v>3</v>
      </c>
      <c r="C1169" s="9">
        <f t="shared" si="25"/>
        <v>0.39065151514322999</v>
      </c>
    </row>
    <row r="1170" spans="1:3" x14ac:dyDescent="0.2">
      <c r="A1170" t="s">
        <v>40</v>
      </c>
      <c r="B1170">
        <v>4</v>
      </c>
      <c r="C1170" s="9">
        <f t="shared" si="25"/>
        <v>0.92067626702257244</v>
      </c>
    </row>
    <row r="1171" spans="1:3" x14ac:dyDescent="0.2">
      <c r="A1171" t="s">
        <v>40</v>
      </c>
      <c r="B1171">
        <v>3</v>
      </c>
      <c r="C1171" s="9">
        <f t="shared" si="25"/>
        <v>0.39065151514322999</v>
      </c>
    </row>
    <row r="1172" spans="1:3" x14ac:dyDescent="0.2">
      <c r="A1172" t="s">
        <v>40</v>
      </c>
      <c r="B1172">
        <v>2</v>
      </c>
      <c r="C1172" s="9">
        <f t="shared" si="25"/>
        <v>0.11669105359565421</v>
      </c>
    </row>
    <row r="1173" spans="1:3" x14ac:dyDescent="0.2">
      <c r="A1173" t="s">
        <v>40</v>
      </c>
      <c r="B1173">
        <v>4</v>
      </c>
      <c r="C1173" s="9">
        <f t="shared" si="25"/>
        <v>0.92067626702257244</v>
      </c>
    </row>
    <row r="1174" spans="1:3" x14ac:dyDescent="0.2">
      <c r="A1174" t="s">
        <v>40</v>
      </c>
      <c r="B1174">
        <v>3</v>
      </c>
      <c r="C1174" s="9">
        <f t="shared" si="25"/>
        <v>0.39065151514322999</v>
      </c>
    </row>
    <row r="1175" spans="1:3" x14ac:dyDescent="0.2">
      <c r="A1175" t="s">
        <v>40</v>
      </c>
      <c r="B1175">
        <v>4</v>
      </c>
      <c r="C1175" s="9">
        <f t="shared" si="25"/>
        <v>0.92067626702257244</v>
      </c>
    </row>
    <row r="1176" spans="1:3" x14ac:dyDescent="0.2">
      <c r="A1176" t="s">
        <v>40</v>
      </c>
      <c r="B1176">
        <v>3</v>
      </c>
      <c r="C1176" s="9">
        <f t="shared" si="25"/>
        <v>0.39065151514322999</v>
      </c>
    </row>
    <row r="1177" spans="1:3" x14ac:dyDescent="0.2">
      <c r="A1177" t="s">
        <v>40</v>
      </c>
      <c r="B1177">
        <v>5</v>
      </c>
      <c r="C1177" s="9">
        <f t="shared" si="25"/>
        <v>1.7901885988602571</v>
      </c>
    </row>
    <row r="1178" spans="1:3" x14ac:dyDescent="0.2">
      <c r="A1178" t="s">
        <v>40</v>
      </c>
      <c r="B1178">
        <v>2</v>
      </c>
      <c r="C1178" s="9">
        <f t="shared" si="25"/>
        <v>0.11669105359565421</v>
      </c>
    </row>
    <row r="1179" spans="1:3" x14ac:dyDescent="0.2">
      <c r="A1179" t="s">
        <v>40</v>
      </c>
      <c r="B1179">
        <v>3</v>
      </c>
      <c r="C1179" s="9">
        <f t="shared" si="25"/>
        <v>0.39065151514322999</v>
      </c>
    </row>
    <row r="1180" spans="1:3" x14ac:dyDescent="0.2">
      <c r="A1180" t="s">
        <v>40</v>
      </c>
      <c r="B1180">
        <v>2</v>
      </c>
      <c r="C1180" s="9">
        <f t="shared" si="25"/>
        <v>0.11669105359565421</v>
      </c>
    </row>
    <row r="1181" spans="1:3" x14ac:dyDescent="0.2">
      <c r="A1181" t="s">
        <v>40</v>
      </c>
      <c r="B1181">
        <v>4</v>
      </c>
      <c r="C1181" s="9">
        <f t="shared" si="25"/>
        <v>0.92067626702257244</v>
      </c>
    </row>
    <row r="1182" spans="1:3" x14ac:dyDescent="0.2">
      <c r="A1182" t="s">
        <v>40</v>
      </c>
      <c r="B1182">
        <v>2</v>
      </c>
      <c r="C1182" s="9">
        <f t="shared" si="25"/>
        <v>0.11669105359565421</v>
      </c>
    </row>
    <row r="1183" spans="1:3" x14ac:dyDescent="0.2">
      <c r="A1183" t="s">
        <v>40</v>
      </c>
      <c r="B1183">
        <v>4</v>
      </c>
      <c r="C1183" s="9">
        <f t="shared" si="25"/>
        <v>0.92067626702257244</v>
      </c>
    </row>
    <row r="1184" spans="1:3" x14ac:dyDescent="0.2">
      <c r="A1184" t="s">
        <v>40</v>
      </c>
      <c r="B1184">
        <v>2</v>
      </c>
      <c r="C1184" s="9">
        <f t="shared" si="25"/>
        <v>0.11669105359565421</v>
      </c>
    </row>
    <row r="1185" spans="1:3" x14ac:dyDescent="0.2">
      <c r="A1185" t="s">
        <v>40</v>
      </c>
      <c r="B1185">
        <v>4</v>
      </c>
      <c r="C1185" s="9">
        <f t="shared" si="25"/>
        <v>0.92067626702257244</v>
      </c>
    </row>
    <row r="1186" spans="1:3" x14ac:dyDescent="0.2">
      <c r="A1186" t="s">
        <v>40</v>
      </c>
      <c r="B1186">
        <v>4</v>
      </c>
      <c r="C1186" s="9">
        <f t="shared" si="25"/>
        <v>0.92067626702257244</v>
      </c>
    </row>
    <row r="1187" spans="1:3" x14ac:dyDescent="0.2">
      <c r="A1187" t="s">
        <v>40</v>
      </c>
      <c r="B1187">
        <v>4</v>
      </c>
      <c r="C1187" s="9">
        <f t="shared" si="25"/>
        <v>0.92067626702257244</v>
      </c>
    </row>
    <row r="1188" spans="1:3" x14ac:dyDescent="0.2">
      <c r="A1188" t="s">
        <v>40</v>
      </c>
      <c r="B1188">
        <v>2</v>
      </c>
      <c r="C1188" s="9">
        <f t="shared" si="25"/>
        <v>0.11669105359565421</v>
      </c>
    </row>
    <row r="1189" spans="1:3" x14ac:dyDescent="0.2">
      <c r="A1189" t="s">
        <v>40</v>
      </c>
      <c r="B1189">
        <v>3</v>
      </c>
      <c r="C1189" s="9">
        <f t="shared" si="25"/>
        <v>0.39065151514322999</v>
      </c>
    </row>
    <row r="1190" spans="1:3" x14ac:dyDescent="0.2">
      <c r="A1190" t="s">
        <v>40</v>
      </c>
      <c r="B1190">
        <v>4</v>
      </c>
      <c r="C1190" s="9">
        <f t="shared" si="25"/>
        <v>0.92067626702257244</v>
      </c>
    </row>
    <row r="1191" spans="1:3" x14ac:dyDescent="0.2">
      <c r="A1191" t="s">
        <v>40</v>
      </c>
      <c r="B1191">
        <v>5</v>
      </c>
      <c r="C1191" s="9">
        <f t="shared" si="25"/>
        <v>1.7901885988602571</v>
      </c>
    </row>
    <row r="1192" spans="1:3" x14ac:dyDescent="0.2">
      <c r="A1192" t="s">
        <v>40</v>
      </c>
      <c r="B1192">
        <v>4</v>
      </c>
      <c r="C1192" s="9">
        <f t="shared" si="25"/>
        <v>0.92067626702257244</v>
      </c>
    </row>
    <row r="1193" spans="1:3" x14ac:dyDescent="0.2">
      <c r="A1193" t="s">
        <v>40</v>
      </c>
      <c r="B1193">
        <v>4</v>
      </c>
      <c r="C1193" s="9">
        <f t="shared" si="25"/>
        <v>0.92067626702257244</v>
      </c>
    </row>
    <row r="1194" spans="1:3" x14ac:dyDescent="0.2">
      <c r="A1194" t="s">
        <v>40</v>
      </c>
      <c r="B1194">
        <v>2</v>
      </c>
      <c r="C1194" s="9">
        <f t="shared" si="25"/>
        <v>0.11669105359565421</v>
      </c>
    </row>
    <row r="1195" spans="1:3" x14ac:dyDescent="0.2">
      <c r="A1195" t="s">
        <v>40</v>
      </c>
      <c r="B1195">
        <v>5</v>
      </c>
      <c r="C1195" s="9">
        <f t="shared" si="25"/>
        <v>1.7901885988602571</v>
      </c>
    </row>
    <row r="1196" spans="1:3" x14ac:dyDescent="0.2">
      <c r="A1196" t="s">
        <v>40</v>
      </c>
      <c r="B1196">
        <v>2</v>
      </c>
      <c r="C1196" s="9">
        <f t="shared" si="25"/>
        <v>0.11669105359565421</v>
      </c>
    </row>
    <row r="1197" spans="1:3" x14ac:dyDescent="0.2">
      <c r="A1197" t="s">
        <v>40</v>
      </c>
      <c r="B1197">
        <v>3</v>
      </c>
      <c r="C1197" s="9">
        <f t="shared" si="25"/>
        <v>0.39065151514322999</v>
      </c>
    </row>
    <row r="1198" spans="1:3" x14ac:dyDescent="0.2">
      <c r="A1198" t="s">
        <v>40</v>
      </c>
      <c r="B1198">
        <v>3</v>
      </c>
      <c r="C1198" s="9">
        <f t="shared" si="25"/>
        <v>0.39065151514322999</v>
      </c>
    </row>
    <row r="1199" spans="1:3" x14ac:dyDescent="0.2">
      <c r="A1199" t="s">
        <v>40</v>
      </c>
      <c r="B1199">
        <v>5</v>
      </c>
      <c r="C1199" s="9">
        <f t="shared" si="25"/>
        <v>1.7901885988602571</v>
      </c>
    </row>
    <row r="1200" spans="1:3" x14ac:dyDescent="0.2">
      <c r="A1200" t="s">
        <v>40</v>
      </c>
      <c r="B1200">
        <v>4</v>
      </c>
      <c r="C1200" s="9">
        <f t="shared" si="25"/>
        <v>0.92067626702257244</v>
      </c>
    </row>
    <row r="1201" spans="1:3" x14ac:dyDescent="0.2">
      <c r="A1201" t="s">
        <v>40</v>
      </c>
      <c r="B1201">
        <v>5</v>
      </c>
      <c r="C1201" s="9">
        <f t="shared" si="25"/>
        <v>1.7901885988602571</v>
      </c>
    </row>
    <row r="1202" spans="1:3" x14ac:dyDescent="0.2">
      <c r="A1202" t="s">
        <v>40</v>
      </c>
      <c r="B1202">
        <v>3</v>
      </c>
      <c r="C1202" s="9">
        <f t="shared" si="25"/>
        <v>0.39065151514322999</v>
      </c>
    </row>
    <row r="1203" spans="1:3" x14ac:dyDescent="0.2">
      <c r="A1203" t="s">
        <v>40</v>
      </c>
      <c r="B1203">
        <v>4</v>
      </c>
      <c r="C1203" s="9">
        <f t="shared" si="25"/>
        <v>0.92067626702257244</v>
      </c>
    </row>
    <row r="1204" spans="1:3" x14ac:dyDescent="0.2">
      <c r="A1204" t="s">
        <v>40</v>
      </c>
      <c r="B1204">
        <v>3</v>
      </c>
      <c r="C1204" s="9">
        <f t="shared" si="25"/>
        <v>0.39065151514322999</v>
      </c>
    </row>
    <row r="1205" spans="1:3" x14ac:dyDescent="0.2">
      <c r="A1205" t="s">
        <v>40</v>
      </c>
      <c r="B1205">
        <v>4</v>
      </c>
      <c r="C1205" s="9">
        <f t="shared" si="25"/>
        <v>0.92067626702257244</v>
      </c>
    </row>
    <row r="1206" spans="1:3" x14ac:dyDescent="0.2">
      <c r="A1206" t="s">
        <v>40</v>
      </c>
      <c r="B1206">
        <v>3</v>
      </c>
      <c r="C1206" s="9">
        <f t="shared" si="25"/>
        <v>0.39065151514322999</v>
      </c>
    </row>
    <row r="1207" spans="1:3" x14ac:dyDescent="0.2">
      <c r="A1207" t="s">
        <v>40</v>
      </c>
      <c r="B1207">
        <v>2</v>
      </c>
      <c r="C1207" s="9">
        <f t="shared" si="25"/>
        <v>0.11669105359565421</v>
      </c>
    </row>
    <row r="1208" spans="1:3" x14ac:dyDescent="0.2">
      <c r="A1208" t="s">
        <v>133</v>
      </c>
      <c r="B1208">
        <v>5</v>
      </c>
      <c r="C1208" s="9">
        <f>0.01479*(B1208^2.98)</f>
        <v>1.7901885988602571</v>
      </c>
    </row>
    <row r="1209" spans="1:3" x14ac:dyDescent="0.2">
      <c r="A1209" t="s">
        <v>133</v>
      </c>
      <c r="B1209">
        <v>4</v>
      </c>
      <c r="C1209" s="9">
        <f t="shared" ref="C1209:C1272" si="26">0.01479*(B1209^2.98)</f>
        <v>0.92067626702257244</v>
      </c>
    </row>
    <row r="1210" spans="1:3" x14ac:dyDescent="0.2">
      <c r="A1210" t="s">
        <v>133</v>
      </c>
      <c r="B1210">
        <v>2</v>
      </c>
      <c r="C1210" s="9">
        <f t="shared" si="26"/>
        <v>0.11669105359565421</v>
      </c>
    </row>
    <row r="1211" spans="1:3" x14ac:dyDescent="0.2">
      <c r="A1211" t="s">
        <v>133</v>
      </c>
      <c r="B1211">
        <v>3</v>
      </c>
      <c r="C1211" s="9">
        <f t="shared" si="26"/>
        <v>0.39065151514322999</v>
      </c>
    </row>
    <row r="1212" spans="1:3" x14ac:dyDescent="0.2">
      <c r="A1212" t="s">
        <v>133</v>
      </c>
      <c r="B1212">
        <v>4</v>
      </c>
      <c r="C1212" s="9">
        <f t="shared" si="26"/>
        <v>0.92067626702257244</v>
      </c>
    </row>
    <row r="1213" spans="1:3" x14ac:dyDescent="0.2">
      <c r="A1213" t="s">
        <v>133</v>
      </c>
      <c r="B1213">
        <v>4</v>
      </c>
      <c r="C1213" s="9">
        <f t="shared" si="26"/>
        <v>0.92067626702257244</v>
      </c>
    </row>
    <row r="1214" spans="1:3" x14ac:dyDescent="0.2">
      <c r="A1214" t="s">
        <v>133</v>
      </c>
      <c r="B1214">
        <v>4</v>
      </c>
      <c r="C1214" s="9">
        <f t="shared" si="26"/>
        <v>0.92067626702257244</v>
      </c>
    </row>
    <row r="1215" spans="1:3" x14ac:dyDescent="0.2">
      <c r="A1215" t="s">
        <v>133</v>
      </c>
      <c r="B1215">
        <v>7</v>
      </c>
      <c r="C1215" s="9">
        <f t="shared" si="26"/>
        <v>4.8793315934340233</v>
      </c>
    </row>
    <row r="1216" spans="1:3" x14ac:dyDescent="0.2">
      <c r="A1216" t="s">
        <v>133</v>
      </c>
      <c r="B1216">
        <v>3</v>
      </c>
      <c r="C1216" s="9">
        <f t="shared" si="26"/>
        <v>0.39065151514322999</v>
      </c>
    </row>
    <row r="1217" spans="1:3" x14ac:dyDescent="0.2">
      <c r="A1217" t="s">
        <v>133</v>
      </c>
      <c r="B1217">
        <v>4</v>
      </c>
      <c r="C1217" s="9">
        <f t="shared" si="26"/>
        <v>0.92067626702257244</v>
      </c>
    </row>
    <row r="1218" spans="1:3" x14ac:dyDescent="0.2">
      <c r="A1218" t="s">
        <v>133</v>
      </c>
      <c r="B1218">
        <v>5</v>
      </c>
      <c r="C1218" s="9">
        <f t="shared" si="26"/>
        <v>1.7901885988602571</v>
      </c>
    </row>
    <row r="1219" spans="1:3" x14ac:dyDescent="0.2">
      <c r="A1219" t="s">
        <v>133</v>
      </c>
      <c r="B1219">
        <v>2</v>
      </c>
      <c r="C1219" s="9">
        <f t="shared" si="26"/>
        <v>0.11669105359565421</v>
      </c>
    </row>
    <row r="1220" spans="1:3" x14ac:dyDescent="0.2">
      <c r="A1220" t="s">
        <v>133</v>
      </c>
      <c r="B1220">
        <v>4</v>
      </c>
      <c r="C1220" s="9">
        <f t="shared" si="26"/>
        <v>0.92067626702257244</v>
      </c>
    </row>
    <row r="1221" spans="1:3" x14ac:dyDescent="0.2">
      <c r="A1221" t="s">
        <v>133</v>
      </c>
      <c r="B1221">
        <v>5</v>
      </c>
      <c r="C1221" s="9">
        <f t="shared" si="26"/>
        <v>1.7901885988602571</v>
      </c>
    </row>
    <row r="1222" spans="1:3" x14ac:dyDescent="0.2">
      <c r="A1222" t="s">
        <v>133</v>
      </c>
      <c r="B1222">
        <v>6</v>
      </c>
      <c r="C1222" s="9">
        <f t="shared" si="26"/>
        <v>3.0821864023530869</v>
      </c>
    </row>
    <row r="1223" spans="1:3" x14ac:dyDescent="0.2">
      <c r="A1223" t="s">
        <v>133</v>
      </c>
      <c r="B1223">
        <v>6</v>
      </c>
      <c r="C1223" s="9">
        <f t="shared" si="26"/>
        <v>3.0821864023530869</v>
      </c>
    </row>
    <row r="1224" spans="1:3" x14ac:dyDescent="0.2">
      <c r="A1224" t="s">
        <v>133</v>
      </c>
      <c r="B1224">
        <v>3</v>
      </c>
      <c r="C1224" s="9">
        <f t="shared" si="26"/>
        <v>0.39065151514322999</v>
      </c>
    </row>
    <row r="1225" spans="1:3" x14ac:dyDescent="0.2">
      <c r="A1225" t="s">
        <v>133</v>
      </c>
      <c r="B1225">
        <v>4</v>
      </c>
      <c r="C1225" s="9">
        <f t="shared" si="26"/>
        <v>0.92067626702257244</v>
      </c>
    </row>
    <row r="1226" spans="1:3" x14ac:dyDescent="0.2">
      <c r="A1226" t="s">
        <v>133</v>
      </c>
      <c r="B1226">
        <v>7</v>
      </c>
      <c r="C1226" s="9">
        <f t="shared" si="26"/>
        <v>4.8793315934340233</v>
      </c>
    </row>
    <row r="1227" spans="1:3" x14ac:dyDescent="0.2">
      <c r="A1227" t="s">
        <v>133</v>
      </c>
      <c r="B1227">
        <v>5</v>
      </c>
      <c r="C1227" s="9">
        <f t="shared" si="26"/>
        <v>1.7901885988602571</v>
      </c>
    </row>
    <row r="1228" spans="1:3" x14ac:dyDescent="0.2">
      <c r="A1228" t="s">
        <v>133</v>
      </c>
      <c r="B1228">
        <v>4</v>
      </c>
      <c r="C1228" s="9">
        <f t="shared" si="26"/>
        <v>0.92067626702257244</v>
      </c>
    </row>
    <row r="1229" spans="1:3" x14ac:dyDescent="0.2">
      <c r="A1229" t="s">
        <v>133</v>
      </c>
      <c r="B1229">
        <v>4</v>
      </c>
      <c r="C1229" s="9">
        <f t="shared" si="26"/>
        <v>0.92067626702257244</v>
      </c>
    </row>
    <row r="1230" spans="1:3" x14ac:dyDescent="0.2">
      <c r="A1230" t="s">
        <v>133</v>
      </c>
      <c r="B1230">
        <v>4</v>
      </c>
      <c r="C1230" s="9">
        <f t="shared" si="26"/>
        <v>0.92067626702257244</v>
      </c>
    </row>
    <row r="1231" spans="1:3" x14ac:dyDescent="0.2">
      <c r="A1231" t="s">
        <v>133</v>
      </c>
      <c r="B1231">
        <v>4</v>
      </c>
      <c r="C1231" s="9">
        <f t="shared" si="26"/>
        <v>0.92067626702257244</v>
      </c>
    </row>
    <row r="1232" spans="1:3" x14ac:dyDescent="0.2">
      <c r="A1232" t="s">
        <v>133</v>
      </c>
      <c r="B1232">
        <v>6</v>
      </c>
      <c r="C1232" s="9">
        <f t="shared" si="26"/>
        <v>3.0821864023530869</v>
      </c>
    </row>
    <row r="1233" spans="1:3" x14ac:dyDescent="0.2">
      <c r="A1233" t="s">
        <v>133</v>
      </c>
      <c r="B1233">
        <v>4</v>
      </c>
      <c r="C1233" s="9">
        <f t="shared" si="26"/>
        <v>0.92067626702257244</v>
      </c>
    </row>
    <row r="1234" spans="1:3" x14ac:dyDescent="0.2">
      <c r="A1234" t="s">
        <v>133</v>
      </c>
      <c r="B1234">
        <v>4</v>
      </c>
      <c r="C1234" s="9">
        <f t="shared" si="26"/>
        <v>0.92067626702257244</v>
      </c>
    </row>
    <row r="1235" spans="1:3" x14ac:dyDescent="0.2">
      <c r="A1235" t="s">
        <v>133</v>
      </c>
      <c r="B1235">
        <v>6</v>
      </c>
      <c r="C1235" s="9">
        <f t="shared" si="26"/>
        <v>3.0821864023530869</v>
      </c>
    </row>
    <row r="1236" spans="1:3" x14ac:dyDescent="0.2">
      <c r="A1236" t="s">
        <v>133</v>
      </c>
      <c r="B1236">
        <v>4</v>
      </c>
      <c r="C1236" s="9">
        <f t="shared" si="26"/>
        <v>0.92067626702257244</v>
      </c>
    </row>
    <row r="1237" spans="1:3" x14ac:dyDescent="0.2">
      <c r="A1237" t="s">
        <v>133</v>
      </c>
      <c r="B1237">
        <v>2</v>
      </c>
      <c r="C1237" s="9">
        <f t="shared" si="26"/>
        <v>0.11669105359565421</v>
      </c>
    </row>
    <row r="1238" spans="1:3" x14ac:dyDescent="0.2">
      <c r="A1238" t="s">
        <v>133</v>
      </c>
      <c r="B1238">
        <v>4</v>
      </c>
      <c r="C1238" s="9">
        <f t="shared" si="26"/>
        <v>0.92067626702257244</v>
      </c>
    </row>
    <row r="1239" spans="1:3" x14ac:dyDescent="0.2">
      <c r="A1239" t="s">
        <v>133</v>
      </c>
      <c r="B1239">
        <v>7</v>
      </c>
      <c r="C1239" s="9">
        <f t="shared" si="26"/>
        <v>4.8793315934340233</v>
      </c>
    </row>
    <row r="1240" spans="1:3" x14ac:dyDescent="0.2">
      <c r="A1240" t="s">
        <v>133</v>
      </c>
      <c r="B1240">
        <v>5</v>
      </c>
      <c r="C1240" s="9">
        <f t="shared" si="26"/>
        <v>1.7901885988602571</v>
      </c>
    </row>
    <row r="1241" spans="1:3" x14ac:dyDescent="0.2">
      <c r="A1241" t="s">
        <v>133</v>
      </c>
      <c r="B1241">
        <v>2</v>
      </c>
      <c r="C1241" s="9">
        <f t="shared" si="26"/>
        <v>0.11669105359565421</v>
      </c>
    </row>
    <row r="1242" spans="1:3" x14ac:dyDescent="0.2">
      <c r="A1242" t="s">
        <v>133</v>
      </c>
      <c r="B1242">
        <v>3</v>
      </c>
      <c r="C1242" s="9">
        <f t="shared" si="26"/>
        <v>0.39065151514322999</v>
      </c>
    </row>
    <row r="1243" spans="1:3" x14ac:dyDescent="0.2">
      <c r="A1243" t="s">
        <v>133</v>
      </c>
      <c r="B1243">
        <v>5</v>
      </c>
      <c r="C1243" s="9">
        <f t="shared" si="26"/>
        <v>1.7901885988602571</v>
      </c>
    </row>
    <row r="1244" spans="1:3" x14ac:dyDescent="0.2">
      <c r="A1244" t="s">
        <v>133</v>
      </c>
      <c r="B1244">
        <v>2</v>
      </c>
      <c r="C1244" s="9">
        <f t="shared" si="26"/>
        <v>0.11669105359565421</v>
      </c>
    </row>
    <row r="1245" spans="1:3" x14ac:dyDescent="0.2">
      <c r="A1245" t="s">
        <v>133</v>
      </c>
      <c r="B1245">
        <v>5</v>
      </c>
      <c r="C1245" s="9">
        <f t="shared" si="26"/>
        <v>1.7901885988602571</v>
      </c>
    </row>
    <row r="1246" spans="1:3" x14ac:dyDescent="0.2">
      <c r="A1246" t="s">
        <v>133</v>
      </c>
      <c r="B1246">
        <v>2</v>
      </c>
      <c r="C1246" s="9">
        <f t="shared" si="26"/>
        <v>0.11669105359565421</v>
      </c>
    </row>
    <row r="1247" spans="1:3" x14ac:dyDescent="0.2">
      <c r="A1247" t="s">
        <v>133</v>
      </c>
      <c r="B1247">
        <v>3</v>
      </c>
      <c r="C1247" s="9">
        <f t="shared" si="26"/>
        <v>0.39065151514322999</v>
      </c>
    </row>
    <row r="1248" spans="1:3" x14ac:dyDescent="0.2">
      <c r="A1248" t="s">
        <v>133</v>
      </c>
      <c r="B1248">
        <v>4</v>
      </c>
      <c r="C1248" s="9">
        <f t="shared" si="26"/>
        <v>0.92067626702257244</v>
      </c>
    </row>
    <row r="1249" spans="1:3" x14ac:dyDescent="0.2">
      <c r="A1249" t="s">
        <v>133</v>
      </c>
      <c r="B1249">
        <v>2</v>
      </c>
      <c r="C1249" s="9">
        <f t="shared" si="26"/>
        <v>0.11669105359565421</v>
      </c>
    </row>
    <row r="1250" spans="1:3" x14ac:dyDescent="0.2">
      <c r="A1250" t="s">
        <v>133</v>
      </c>
      <c r="B1250">
        <v>3</v>
      </c>
      <c r="C1250" s="9">
        <f t="shared" si="26"/>
        <v>0.39065151514322999</v>
      </c>
    </row>
    <row r="1251" spans="1:3" x14ac:dyDescent="0.2">
      <c r="A1251" t="s">
        <v>133</v>
      </c>
      <c r="B1251">
        <v>6</v>
      </c>
      <c r="C1251" s="9">
        <f t="shared" si="26"/>
        <v>3.0821864023530869</v>
      </c>
    </row>
    <row r="1252" spans="1:3" x14ac:dyDescent="0.2">
      <c r="A1252" t="s">
        <v>133</v>
      </c>
      <c r="B1252">
        <v>5</v>
      </c>
      <c r="C1252" s="9">
        <f t="shared" si="26"/>
        <v>1.7901885988602571</v>
      </c>
    </row>
    <row r="1253" spans="1:3" x14ac:dyDescent="0.2">
      <c r="A1253" t="s">
        <v>133</v>
      </c>
      <c r="B1253">
        <v>6</v>
      </c>
      <c r="C1253" s="9">
        <f t="shared" si="26"/>
        <v>3.0821864023530869</v>
      </c>
    </row>
    <row r="1254" spans="1:3" x14ac:dyDescent="0.2">
      <c r="A1254" t="s">
        <v>133</v>
      </c>
      <c r="B1254">
        <v>5</v>
      </c>
      <c r="C1254" s="9">
        <f t="shared" si="26"/>
        <v>1.7901885988602571</v>
      </c>
    </row>
    <row r="1255" spans="1:3" x14ac:dyDescent="0.2">
      <c r="A1255" t="s">
        <v>133</v>
      </c>
      <c r="B1255">
        <v>3</v>
      </c>
      <c r="C1255" s="9">
        <f t="shared" si="26"/>
        <v>0.39065151514322999</v>
      </c>
    </row>
    <row r="1256" spans="1:3" x14ac:dyDescent="0.2">
      <c r="A1256" t="s">
        <v>133</v>
      </c>
      <c r="B1256">
        <v>5</v>
      </c>
      <c r="C1256" s="9">
        <f t="shared" si="26"/>
        <v>1.7901885988602571</v>
      </c>
    </row>
    <row r="1257" spans="1:3" x14ac:dyDescent="0.2">
      <c r="A1257" t="s">
        <v>133</v>
      </c>
      <c r="B1257">
        <v>3</v>
      </c>
      <c r="C1257" s="9">
        <f t="shared" si="26"/>
        <v>0.39065151514322999</v>
      </c>
    </row>
    <row r="1258" spans="1:3" x14ac:dyDescent="0.2">
      <c r="A1258" t="s">
        <v>133</v>
      </c>
      <c r="B1258">
        <v>4</v>
      </c>
      <c r="C1258" s="9">
        <f t="shared" si="26"/>
        <v>0.92067626702257244</v>
      </c>
    </row>
    <row r="1259" spans="1:3" x14ac:dyDescent="0.2">
      <c r="A1259" t="s">
        <v>133</v>
      </c>
      <c r="B1259">
        <v>5</v>
      </c>
      <c r="C1259" s="9">
        <f t="shared" si="26"/>
        <v>1.7901885988602571</v>
      </c>
    </row>
    <row r="1260" spans="1:3" x14ac:dyDescent="0.2">
      <c r="A1260" t="s">
        <v>133</v>
      </c>
      <c r="B1260">
        <v>3</v>
      </c>
      <c r="C1260" s="9">
        <f t="shared" si="26"/>
        <v>0.39065151514322999</v>
      </c>
    </row>
    <row r="1261" spans="1:3" x14ac:dyDescent="0.2">
      <c r="A1261" t="s">
        <v>133</v>
      </c>
      <c r="B1261">
        <v>2</v>
      </c>
      <c r="C1261" s="9">
        <f t="shared" si="26"/>
        <v>0.11669105359565421</v>
      </c>
    </row>
    <row r="1262" spans="1:3" x14ac:dyDescent="0.2">
      <c r="A1262" t="s">
        <v>133</v>
      </c>
      <c r="B1262">
        <v>3</v>
      </c>
      <c r="C1262" s="9">
        <f t="shared" si="26"/>
        <v>0.39065151514322999</v>
      </c>
    </row>
    <row r="1263" spans="1:3" x14ac:dyDescent="0.2">
      <c r="A1263" t="s">
        <v>133</v>
      </c>
      <c r="B1263">
        <v>7</v>
      </c>
      <c r="C1263" s="9">
        <f t="shared" si="26"/>
        <v>4.8793315934340233</v>
      </c>
    </row>
    <row r="1264" spans="1:3" x14ac:dyDescent="0.2">
      <c r="A1264" t="s">
        <v>133</v>
      </c>
      <c r="B1264">
        <v>5</v>
      </c>
      <c r="C1264" s="9">
        <f t="shared" si="26"/>
        <v>1.7901885988602571</v>
      </c>
    </row>
    <row r="1265" spans="1:3" x14ac:dyDescent="0.2">
      <c r="A1265" t="s">
        <v>133</v>
      </c>
      <c r="B1265">
        <v>2</v>
      </c>
      <c r="C1265" s="9">
        <f t="shared" si="26"/>
        <v>0.11669105359565421</v>
      </c>
    </row>
    <row r="1266" spans="1:3" x14ac:dyDescent="0.2">
      <c r="A1266" t="s">
        <v>133</v>
      </c>
      <c r="B1266">
        <v>3</v>
      </c>
      <c r="C1266" s="9">
        <f t="shared" si="26"/>
        <v>0.39065151514322999</v>
      </c>
    </row>
    <row r="1267" spans="1:3" x14ac:dyDescent="0.2">
      <c r="A1267" t="s">
        <v>133</v>
      </c>
      <c r="B1267">
        <v>3</v>
      </c>
      <c r="C1267" s="9">
        <f t="shared" si="26"/>
        <v>0.39065151514322999</v>
      </c>
    </row>
    <row r="1268" spans="1:3" x14ac:dyDescent="0.2">
      <c r="A1268" t="s">
        <v>133</v>
      </c>
      <c r="B1268">
        <v>4</v>
      </c>
      <c r="C1268" s="9">
        <f t="shared" si="26"/>
        <v>0.92067626702257244</v>
      </c>
    </row>
    <row r="1269" spans="1:3" x14ac:dyDescent="0.2">
      <c r="A1269" t="s">
        <v>133</v>
      </c>
      <c r="B1269">
        <v>5</v>
      </c>
      <c r="C1269" s="9">
        <f t="shared" si="26"/>
        <v>1.7901885988602571</v>
      </c>
    </row>
    <row r="1270" spans="1:3" x14ac:dyDescent="0.2">
      <c r="A1270" t="s">
        <v>133</v>
      </c>
      <c r="B1270">
        <v>4</v>
      </c>
      <c r="C1270" s="9">
        <f t="shared" si="26"/>
        <v>0.92067626702257244</v>
      </c>
    </row>
    <row r="1271" spans="1:3" x14ac:dyDescent="0.2">
      <c r="A1271" t="s">
        <v>133</v>
      </c>
      <c r="B1271">
        <v>2</v>
      </c>
      <c r="C1271" s="9">
        <f t="shared" si="26"/>
        <v>0.11669105359565421</v>
      </c>
    </row>
    <row r="1272" spans="1:3" x14ac:dyDescent="0.2">
      <c r="A1272" t="s">
        <v>133</v>
      </c>
      <c r="B1272">
        <v>6</v>
      </c>
      <c r="C1272" s="9">
        <f t="shared" si="26"/>
        <v>3.0821864023530869</v>
      </c>
    </row>
    <row r="1273" spans="1:3" x14ac:dyDescent="0.2">
      <c r="A1273" t="s">
        <v>133</v>
      </c>
      <c r="B1273">
        <v>5</v>
      </c>
      <c r="C1273" s="9">
        <f t="shared" ref="C1273:C1336" si="27">0.01479*(B1273^2.98)</f>
        <v>1.7901885988602571</v>
      </c>
    </row>
    <row r="1274" spans="1:3" x14ac:dyDescent="0.2">
      <c r="A1274" t="s">
        <v>133</v>
      </c>
      <c r="B1274">
        <v>2</v>
      </c>
      <c r="C1274" s="9">
        <f t="shared" si="27"/>
        <v>0.11669105359565421</v>
      </c>
    </row>
    <row r="1275" spans="1:3" x14ac:dyDescent="0.2">
      <c r="A1275" t="s">
        <v>133</v>
      </c>
      <c r="B1275">
        <v>5</v>
      </c>
      <c r="C1275" s="9">
        <f t="shared" si="27"/>
        <v>1.7901885988602571</v>
      </c>
    </row>
    <row r="1276" spans="1:3" x14ac:dyDescent="0.2">
      <c r="A1276" t="s">
        <v>133</v>
      </c>
      <c r="B1276">
        <v>6</v>
      </c>
      <c r="C1276" s="9">
        <f t="shared" si="27"/>
        <v>3.0821864023530869</v>
      </c>
    </row>
    <row r="1277" spans="1:3" x14ac:dyDescent="0.2">
      <c r="A1277" t="s">
        <v>133</v>
      </c>
      <c r="B1277">
        <v>3</v>
      </c>
      <c r="C1277" s="9">
        <f t="shared" si="27"/>
        <v>0.39065151514322999</v>
      </c>
    </row>
    <row r="1278" spans="1:3" x14ac:dyDescent="0.2">
      <c r="A1278" t="s">
        <v>133</v>
      </c>
      <c r="B1278">
        <v>6</v>
      </c>
      <c r="C1278" s="9">
        <f t="shared" si="27"/>
        <v>3.0821864023530869</v>
      </c>
    </row>
    <row r="1279" spans="1:3" x14ac:dyDescent="0.2">
      <c r="A1279" t="s">
        <v>133</v>
      </c>
      <c r="B1279">
        <v>3</v>
      </c>
      <c r="C1279" s="9">
        <f t="shared" si="27"/>
        <v>0.39065151514322999</v>
      </c>
    </row>
    <row r="1280" spans="1:3" x14ac:dyDescent="0.2">
      <c r="A1280" t="s">
        <v>133</v>
      </c>
      <c r="B1280">
        <v>5</v>
      </c>
      <c r="C1280" s="9">
        <f t="shared" si="27"/>
        <v>1.7901885988602571</v>
      </c>
    </row>
    <row r="1281" spans="1:3" x14ac:dyDescent="0.2">
      <c r="A1281" t="s">
        <v>133</v>
      </c>
      <c r="B1281">
        <v>2</v>
      </c>
      <c r="C1281" s="9">
        <f t="shared" si="27"/>
        <v>0.11669105359565421</v>
      </c>
    </row>
    <row r="1282" spans="1:3" x14ac:dyDescent="0.2">
      <c r="A1282" t="s">
        <v>133</v>
      </c>
      <c r="B1282">
        <v>2</v>
      </c>
      <c r="C1282" s="9">
        <f t="shared" si="27"/>
        <v>0.11669105359565421</v>
      </c>
    </row>
    <row r="1283" spans="1:3" x14ac:dyDescent="0.2">
      <c r="A1283" t="s">
        <v>133</v>
      </c>
      <c r="B1283">
        <v>2</v>
      </c>
      <c r="C1283" s="9">
        <f t="shared" si="27"/>
        <v>0.11669105359565421</v>
      </c>
    </row>
    <row r="1284" spans="1:3" x14ac:dyDescent="0.2">
      <c r="A1284" t="s">
        <v>133</v>
      </c>
      <c r="B1284">
        <v>2</v>
      </c>
      <c r="C1284" s="9">
        <f t="shared" si="27"/>
        <v>0.11669105359565421</v>
      </c>
    </row>
    <row r="1285" spans="1:3" x14ac:dyDescent="0.2">
      <c r="A1285" t="s">
        <v>133</v>
      </c>
      <c r="B1285">
        <v>4</v>
      </c>
      <c r="C1285" s="9">
        <f t="shared" si="27"/>
        <v>0.92067626702257244</v>
      </c>
    </row>
    <row r="1286" spans="1:3" x14ac:dyDescent="0.2">
      <c r="A1286" t="s">
        <v>133</v>
      </c>
      <c r="B1286">
        <v>3</v>
      </c>
      <c r="C1286" s="9">
        <f t="shared" si="27"/>
        <v>0.39065151514322999</v>
      </c>
    </row>
    <row r="1287" spans="1:3" x14ac:dyDescent="0.2">
      <c r="A1287" t="s">
        <v>133</v>
      </c>
      <c r="B1287">
        <v>4</v>
      </c>
      <c r="C1287" s="9">
        <f t="shared" si="27"/>
        <v>0.92067626702257244</v>
      </c>
    </row>
    <row r="1288" spans="1:3" x14ac:dyDescent="0.2">
      <c r="A1288" t="s">
        <v>133</v>
      </c>
      <c r="B1288">
        <v>4</v>
      </c>
      <c r="C1288" s="9">
        <f t="shared" si="27"/>
        <v>0.92067626702257244</v>
      </c>
    </row>
    <row r="1289" spans="1:3" x14ac:dyDescent="0.2">
      <c r="A1289" t="s">
        <v>133</v>
      </c>
      <c r="B1289">
        <v>4</v>
      </c>
      <c r="C1289" s="9">
        <f t="shared" si="27"/>
        <v>0.92067626702257244</v>
      </c>
    </row>
    <row r="1290" spans="1:3" x14ac:dyDescent="0.2">
      <c r="A1290" t="s">
        <v>133</v>
      </c>
      <c r="B1290">
        <v>2</v>
      </c>
      <c r="C1290" s="9">
        <f t="shared" si="27"/>
        <v>0.11669105359565421</v>
      </c>
    </row>
    <row r="1291" spans="1:3" x14ac:dyDescent="0.2">
      <c r="A1291" t="s">
        <v>133</v>
      </c>
      <c r="B1291">
        <v>6</v>
      </c>
      <c r="C1291" s="9">
        <f t="shared" si="27"/>
        <v>3.0821864023530869</v>
      </c>
    </row>
    <row r="1292" spans="1:3" x14ac:dyDescent="0.2">
      <c r="A1292" t="s">
        <v>133</v>
      </c>
      <c r="B1292">
        <v>5</v>
      </c>
      <c r="C1292" s="9">
        <f t="shared" si="27"/>
        <v>1.7901885988602571</v>
      </c>
    </row>
    <row r="1293" spans="1:3" x14ac:dyDescent="0.2">
      <c r="A1293" t="s">
        <v>133</v>
      </c>
      <c r="B1293">
        <v>2</v>
      </c>
      <c r="C1293" s="9">
        <f t="shared" si="27"/>
        <v>0.11669105359565421</v>
      </c>
    </row>
    <row r="1294" spans="1:3" x14ac:dyDescent="0.2">
      <c r="A1294" t="s">
        <v>133</v>
      </c>
      <c r="B1294">
        <v>4</v>
      </c>
      <c r="C1294" s="9">
        <f t="shared" si="27"/>
        <v>0.92067626702257244</v>
      </c>
    </row>
    <row r="1295" spans="1:3" x14ac:dyDescent="0.2">
      <c r="A1295" t="s">
        <v>133</v>
      </c>
      <c r="B1295">
        <v>6</v>
      </c>
      <c r="C1295" s="9">
        <f t="shared" si="27"/>
        <v>3.0821864023530869</v>
      </c>
    </row>
    <row r="1296" spans="1:3" x14ac:dyDescent="0.2">
      <c r="A1296" t="s">
        <v>133</v>
      </c>
      <c r="B1296">
        <v>2</v>
      </c>
      <c r="C1296" s="9">
        <f t="shared" si="27"/>
        <v>0.11669105359565421</v>
      </c>
    </row>
    <row r="1297" spans="1:3" x14ac:dyDescent="0.2">
      <c r="A1297" t="s">
        <v>133</v>
      </c>
      <c r="B1297">
        <v>2</v>
      </c>
      <c r="C1297" s="9">
        <f t="shared" si="27"/>
        <v>0.11669105359565421</v>
      </c>
    </row>
    <row r="1298" spans="1:3" x14ac:dyDescent="0.2">
      <c r="A1298" t="s">
        <v>133</v>
      </c>
      <c r="B1298">
        <v>7</v>
      </c>
      <c r="C1298" s="9">
        <f t="shared" si="27"/>
        <v>4.8793315934340233</v>
      </c>
    </row>
    <row r="1299" spans="1:3" x14ac:dyDescent="0.2">
      <c r="A1299" t="s">
        <v>133</v>
      </c>
      <c r="B1299">
        <v>2</v>
      </c>
      <c r="C1299" s="9">
        <f t="shared" si="27"/>
        <v>0.11669105359565421</v>
      </c>
    </row>
    <row r="1300" spans="1:3" x14ac:dyDescent="0.2">
      <c r="A1300" t="s">
        <v>133</v>
      </c>
      <c r="B1300">
        <v>7</v>
      </c>
      <c r="C1300" s="9">
        <f t="shared" si="27"/>
        <v>4.8793315934340233</v>
      </c>
    </row>
    <row r="1301" spans="1:3" x14ac:dyDescent="0.2">
      <c r="A1301" t="s">
        <v>133</v>
      </c>
      <c r="B1301">
        <v>2</v>
      </c>
      <c r="C1301" s="9">
        <f t="shared" si="27"/>
        <v>0.11669105359565421</v>
      </c>
    </row>
    <row r="1302" spans="1:3" x14ac:dyDescent="0.2">
      <c r="A1302" t="s">
        <v>133</v>
      </c>
      <c r="B1302">
        <v>7</v>
      </c>
      <c r="C1302" s="9">
        <f t="shared" si="27"/>
        <v>4.8793315934340233</v>
      </c>
    </row>
    <row r="1303" spans="1:3" x14ac:dyDescent="0.2">
      <c r="A1303" t="s">
        <v>133</v>
      </c>
      <c r="B1303">
        <v>5</v>
      </c>
      <c r="C1303" s="9">
        <f t="shared" si="27"/>
        <v>1.7901885988602571</v>
      </c>
    </row>
    <row r="1304" spans="1:3" x14ac:dyDescent="0.2">
      <c r="A1304" t="s">
        <v>133</v>
      </c>
      <c r="B1304">
        <v>4</v>
      </c>
      <c r="C1304" s="9">
        <f t="shared" si="27"/>
        <v>0.92067626702257244</v>
      </c>
    </row>
    <row r="1305" spans="1:3" x14ac:dyDescent="0.2">
      <c r="A1305" t="s">
        <v>133</v>
      </c>
      <c r="B1305">
        <v>4</v>
      </c>
      <c r="C1305" s="9">
        <f t="shared" si="27"/>
        <v>0.92067626702257244</v>
      </c>
    </row>
    <row r="1306" spans="1:3" x14ac:dyDescent="0.2">
      <c r="A1306" t="s">
        <v>133</v>
      </c>
      <c r="B1306">
        <v>4</v>
      </c>
      <c r="C1306" s="9">
        <f t="shared" si="27"/>
        <v>0.92067626702257244</v>
      </c>
    </row>
    <row r="1307" spans="1:3" x14ac:dyDescent="0.2">
      <c r="A1307" t="s">
        <v>133</v>
      </c>
      <c r="B1307">
        <v>7</v>
      </c>
      <c r="C1307" s="9">
        <f t="shared" si="27"/>
        <v>4.8793315934340233</v>
      </c>
    </row>
    <row r="1308" spans="1:3" x14ac:dyDescent="0.2">
      <c r="A1308" t="s">
        <v>133</v>
      </c>
      <c r="B1308">
        <v>6</v>
      </c>
      <c r="C1308" s="9">
        <f t="shared" si="27"/>
        <v>3.0821864023530869</v>
      </c>
    </row>
    <row r="1309" spans="1:3" x14ac:dyDescent="0.2">
      <c r="A1309" t="s">
        <v>133</v>
      </c>
      <c r="B1309">
        <v>6</v>
      </c>
      <c r="C1309" s="9">
        <f t="shared" si="27"/>
        <v>3.0821864023530869</v>
      </c>
    </row>
    <row r="1310" spans="1:3" x14ac:dyDescent="0.2">
      <c r="A1310" t="s">
        <v>133</v>
      </c>
      <c r="B1310">
        <v>2</v>
      </c>
      <c r="C1310" s="9">
        <f t="shared" si="27"/>
        <v>0.11669105359565421</v>
      </c>
    </row>
    <row r="1311" spans="1:3" x14ac:dyDescent="0.2">
      <c r="A1311" t="s">
        <v>133</v>
      </c>
      <c r="B1311">
        <v>2</v>
      </c>
      <c r="C1311" s="9">
        <f t="shared" si="27"/>
        <v>0.11669105359565421</v>
      </c>
    </row>
    <row r="1312" spans="1:3" x14ac:dyDescent="0.2">
      <c r="A1312" t="s">
        <v>133</v>
      </c>
      <c r="B1312">
        <v>4</v>
      </c>
      <c r="C1312" s="9">
        <f t="shared" si="27"/>
        <v>0.92067626702257244</v>
      </c>
    </row>
    <row r="1313" spans="1:3" x14ac:dyDescent="0.2">
      <c r="A1313" t="s">
        <v>133</v>
      </c>
      <c r="B1313">
        <v>5</v>
      </c>
      <c r="C1313" s="9">
        <f t="shared" si="27"/>
        <v>1.7901885988602571</v>
      </c>
    </row>
    <row r="1314" spans="1:3" x14ac:dyDescent="0.2">
      <c r="A1314" t="s">
        <v>133</v>
      </c>
      <c r="B1314">
        <v>4</v>
      </c>
      <c r="C1314" s="9">
        <f t="shared" si="27"/>
        <v>0.92067626702257244</v>
      </c>
    </row>
    <row r="1315" spans="1:3" x14ac:dyDescent="0.2">
      <c r="A1315" t="s">
        <v>133</v>
      </c>
      <c r="B1315">
        <v>2</v>
      </c>
      <c r="C1315" s="9">
        <f t="shared" si="27"/>
        <v>0.11669105359565421</v>
      </c>
    </row>
    <row r="1316" spans="1:3" x14ac:dyDescent="0.2">
      <c r="A1316" t="s">
        <v>133</v>
      </c>
      <c r="B1316">
        <v>5</v>
      </c>
      <c r="C1316" s="9">
        <f t="shared" si="27"/>
        <v>1.7901885988602571</v>
      </c>
    </row>
    <row r="1317" spans="1:3" x14ac:dyDescent="0.2">
      <c r="A1317" t="s">
        <v>133</v>
      </c>
      <c r="B1317">
        <v>5</v>
      </c>
      <c r="C1317" s="9">
        <f t="shared" si="27"/>
        <v>1.7901885988602571</v>
      </c>
    </row>
    <row r="1318" spans="1:3" x14ac:dyDescent="0.2">
      <c r="A1318" t="s">
        <v>133</v>
      </c>
      <c r="B1318">
        <v>7</v>
      </c>
      <c r="C1318" s="9">
        <f t="shared" si="27"/>
        <v>4.8793315934340233</v>
      </c>
    </row>
    <row r="1319" spans="1:3" x14ac:dyDescent="0.2">
      <c r="A1319" t="s">
        <v>133</v>
      </c>
      <c r="B1319">
        <v>5</v>
      </c>
      <c r="C1319" s="9">
        <f t="shared" si="27"/>
        <v>1.7901885988602571</v>
      </c>
    </row>
    <row r="1320" spans="1:3" x14ac:dyDescent="0.2">
      <c r="A1320" t="s">
        <v>133</v>
      </c>
      <c r="B1320">
        <v>5</v>
      </c>
      <c r="C1320" s="9">
        <f t="shared" si="27"/>
        <v>1.7901885988602571</v>
      </c>
    </row>
    <row r="1321" spans="1:3" x14ac:dyDescent="0.2">
      <c r="A1321" t="s">
        <v>133</v>
      </c>
      <c r="B1321">
        <v>6</v>
      </c>
      <c r="C1321" s="9">
        <f t="shared" si="27"/>
        <v>3.0821864023530869</v>
      </c>
    </row>
    <row r="1322" spans="1:3" x14ac:dyDescent="0.2">
      <c r="A1322" t="s">
        <v>133</v>
      </c>
      <c r="B1322">
        <v>5</v>
      </c>
      <c r="C1322" s="9">
        <f t="shared" si="27"/>
        <v>1.7901885988602571</v>
      </c>
    </row>
    <row r="1323" spans="1:3" x14ac:dyDescent="0.2">
      <c r="A1323" t="s">
        <v>133</v>
      </c>
      <c r="B1323">
        <v>2</v>
      </c>
      <c r="C1323" s="9">
        <f t="shared" si="27"/>
        <v>0.11669105359565421</v>
      </c>
    </row>
    <row r="1324" spans="1:3" x14ac:dyDescent="0.2">
      <c r="A1324" t="s">
        <v>133</v>
      </c>
      <c r="B1324">
        <v>5</v>
      </c>
      <c r="C1324" s="9">
        <f t="shared" si="27"/>
        <v>1.7901885988602571</v>
      </c>
    </row>
    <row r="1325" spans="1:3" x14ac:dyDescent="0.2">
      <c r="A1325" t="s">
        <v>133</v>
      </c>
      <c r="B1325">
        <v>4</v>
      </c>
      <c r="C1325" s="9">
        <f t="shared" si="27"/>
        <v>0.92067626702257244</v>
      </c>
    </row>
    <row r="1326" spans="1:3" x14ac:dyDescent="0.2">
      <c r="A1326" t="s">
        <v>133</v>
      </c>
      <c r="B1326">
        <v>5</v>
      </c>
      <c r="C1326" s="9">
        <f t="shared" si="27"/>
        <v>1.7901885988602571</v>
      </c>
    </row>
    <row r="1327" spans="1:3" x14ac:dyDescent="0.2">
      <c r="A1327" t="s">
        <v>133</v>
      </c>
      <c r="B1327">
        <v>7</v>
      </c>
      <c r="C1327" s="9">
        <f t="shared" si="27"/>
        <v>4.8793315934340233</v>
      </c>
    </row>
    <row r="1328" spans="1:3" x14ac:dyDescent="0.2">
      <c r="A1328" t="s">
        <v>133</v>
      </c>
      <c r="B1328">
        <v>7</v>
      </c>
      <c r="C1328" s="9">
        <f t="shared" si="27"/>
        <v>4.8793315934340233</v>
      </c>
    </row>
    <row r="1329" spans="1:3" x14ac:dyDescent="0.2">
      <c r="A1329" t="s">
        <v>133</v>
      </c>
      <c r="B1329">
        <v>6</v>
      </c>
      <c r="C1329" s="9">
        <f t="shared" si="27"/>
        <v>3.0821864023530869</v>
      </c>
    </row>
    <row r="1330" spans="1:3" x14ac:dyDescent="0.2">
      <c r="A1330" t="s">
        <v>133</v>
      </c>
      <c r="B1330">
        <v>4</v>
      </c>
      <c r="C1330" s="9">
        <f t="shared" si="27"/>
        <v>0.92067626702257244</v>
      </c>
    </row>
    <row r="1331" spans="1:3" x14ac:dyDescent="0.2">
      <c r="A1331" t="s">
        <v>133</v>
      </c>
      <c r="B1331">
        <v>6</v>
      </c>
      <c r="C1331" s="9">
        <f t="shared" si="27"/>
        <v>3.0821864023530869</v>
      </c>
    </row>
    <row r="1332" spans="1:3" x14ac:dyDescent="0.2">
      <c r="A1332" t="s">
        <v>133</v>
      </c>
      <c r="B1332">
        <v>4</v>
      </c>
      <c r="C1332" s="9">
        <f t="shared" si="27"/>
        <v>0.92067626702257244</v>
      </c>
    </row>
    <row r="1333" spans="1:3" x14ac:dyDescent="0.2">
      <c r="A1333" t="s">
        <v>133</v>
      </c>
      <c r="B1333">
        <v>5</v>
      </c>
      <c r="C1333" s="9">
        <f t="shared" si="27"/>
        <v>1.7901885988602571</v>
      </c>
    </row>
    <row r="1334" spans="1:3" x14ac:dyDescent="0.2">
      <c r="A1334" t="s">
        <v>133</v>
      </c>
      <c r="B1334">
        <v>3</v>
      </c>
      <c r="C1334" s="9">
        <f t="shared" si="27"/>
        <v>0.39065151514322999</v>
      </c>
    </row>
    <row r="1335" spans="1:3" x14ac:dyDescent="0.2">
      <c r="A1335" t="s">
        <v>133</v>
      </c>
      <c r="B1335">
        <v>7</v>
      </c>
      <c r="C1335" s="9">
        <f t="shared" si="27"/>
        <v>4.8793315934340233</v>
      </c>
    </row>
    <row r="1336" spans="1:3" x14ac:dyDescent="0.2">
      <c r="A1336" t="s">
        <v>133</v>
      </c>
      <c r="B1336">
        <v>6</v>
      </c>
      <c r="C1336" s="9">
        <f t="shared" si="27"/>
        <v>3.0821864023530869</v>
      </c>
    </row>
    <row r="1337" spans="1:3" x14ac:dyDescent="0.2">
      <c r="A1337" t="s">
        <v>133</v>
      </c>
      <c r="B1337">
        <v>3</v>
      </c>
      <c r="C1337" s="9">
        <f t="shared" ref="C1337:C1400" si="28">0.01479*(B1337^2.98)</f>
        <v>0.39065151514322999</v>
      </c>
    </row>
    <row r="1338" spans="1:3" x14ac:dyDescent="0.2">
      <c r="A1338" t="s">
        <v>133</v>
      </c>
      <c r="B1338">
        <v>3</v>
      </c>
      <c r="C1338" s="9">
        <f t="shared" si="28"/>
        <v>0.39065151514322999</v>
      </c>
    </row>
    <row r="1339" spans="1:3" x14ac:dyDescent="0.2">
      <c r="A1339" t="s">
        <v>133</v>
      </c>
      <c r="B1339">
        <v>2</v>
      </c>
      <c r="C1339" s="9">
        <f t="shared" si="28"/>
        <v>0.11669105359565421</v>
      </c>
    </row>
    <row r="1340" spans="1:3" x14ac:dyDescent="0.2">
      <c r="A1340" t="s">
        <v>133</v>
      </c>
      <c r="B1340">
        <v>5</v>
      </c>
      <c r="C1340" s="9">
        <f t="shared" si="28"/>
        <v>1.7901885988602571</v>
      </c>
    </row>
    <row r="1341" spans="1:3" x14ac:dyDescent="0.2">
      <c r="A1341" t="s">
        <v>133</v>
      </c>
      <c r="B1341">
        <v>6</v>
      </c>
      <c r="C1341" s="9">
        <f t="shared" si="28"/>
        <v>3.0821864023530869</v>
      </c>
    </row>
    <row r="1342" spans="1:3" x14ac:dyDescent="0.2">
      <c r="A1342" t="s">
        <v>133</v>
      </c>
      <c r="B1342">
        <v>3</v>
      </c>
      <c r="C1342" s="9">
        <f t="shared" si="28"/>
        <v>0.39065151514322999</v>
      </c>
    </row>
    <row r="1343" spans="1:3" x14ac:dyDescent="0.2">
      <c r="A1343" t="s">
        <v>133</v>
      </c>
      <c r="B1343">
        <v>3</v>
      </c>
      <c r="C1343" s="9">
        <f t="shared" si="28"/>
        <v>0.39065151514322999</v>
      </c>
    </row>
    <row r="1344" spans="1:3" x14ac:dyDescent="0.2">
      <c r="A1344" t="s">
        <v>133</v>
      </c>
      <c r="B1344">
        <v>4</v>
      </c>
      <c r="C1344" s="9">
        <f t="shared" si="28"/>
        <v>0.92067626702257244</v>
      </c>
    </row>
    <row r="1345" spans="1:3" x14ac:dyDescent="0.2">
      <c r="A1345" t="s">
        <v>133</v>
      </c>
      <c r="B1345">
        <v>3</v>
      </c>
      <c r="C1345" s="9">
        <f t="shared" si="28"/>
        <v>0.39065151514322999</v>
      </c>
    </row>
    <row r="1346" spans="1:3" x14ac:dyDescent="0.2">
      <c r="A1346" t="s">
        <v>133</v>
      </c>
      <c r="B1346">
        <v>5</v>
      </c>
      <c r="C1346" s="9">
        <f t="shared" si="28"/>
        <v>1.7901885988602571</v>
      </c>
    </row>
    <row r="1347" spans="1:3" x14ac:dyDescent="0.2">
      <c r="A1347" t="s">
        <v>133</v>
      </c>
      <c r="B1347">
        <v>4</v>
      </c>
      <c r="C1347" s="9">
        <f t="shared" si="28"/>
        <v>0.92067626702257244</v>
      </c>
    </row>
    <row r="1348" spans="1:3" x14ac:dyDescent="0.2">
      <c r="A1348" t="s">
        <v>133</v>
      </c>
      <c r="B1348">
        <v>5</v>
      </c>
      <c r="C1348" s="9">
        <f t="shared" si="28"/>
        <v>1.7901885988602571</v>
      </c>
    </row>
    <row r="1349" spans="1:3" x14ac:dyDescent="0.2">
      <c r="A1349" t="s">
        <v>133</v>
      </c>
      <c r="B1349">
        <v>7</v>
      </c>
      <c r="C1349" s="9">
        <f t="shared" si="28"/>
        <v>4.8793315934340233</v>
      </c>
    </row>
    <row r="1350" spans="1:3" x14ac:dyDescent="0.2">
      <c r="A1350" t="s">
        <v>133</v>
      </c>
      <c r="B1350">
        <v>7</v>
      </c>
      <c r="C1350" s="9">
        <f t="shared" si="28"/>
        <v>4.8793315934340233</v>
      </c>
    </row>
    <row r="1351" spans="1:3" x14ac:dyDescent="0.2">
      <c r="A1351" t="s">
        <v>133</v>
      </c>
      <c r="B1351">
        <v>5</v>
      </c>
      <c r="C1351" s="9">
        <f t="shared" si="28"/>
        <v>1.7901885988602571</v>
      </c>
    </row>
    <row r="1352" spans="1:3" x14ac:dyDescent="0.2">
      <c r="A1352" t="s">
        <v>133</v>
      </c>
      <c r="B1352">
        <v>5</v>
      </c>
      <c r="C1352" s="9">
        <f t="shared" si="28"/>
        <v>1.7901885988602571</v>
      </c>
    </row>
    <row r="1353" spans="1:3" x14ac:dyDescent="0.2">
      <c r="A1353" t="s">
        <v>133</v>
      </c>
      <c r="B1353">
        <v>2</v>
      </c>
      <c r="C1353" s="9">
        <f t="shared" si="28"/>
        <v>0.11669105359565421</v>
      </c>
    </row>
    <row r="1354" spans="1:3" x14ac:dyDescent="0.2">
      <c r="A1354" t="s">
        <v>133</v>
      </c>
      <c r="B1354">
        <v>7</v>
      </c>
      <c r="C1354" s="9">
        <f t="shared" si="28"/>
        <v>4.8793315934340233</v>
      </c>
    </row>
    <row r="1355" spans="1:3" x14ac:dyDescent="0.2">
      <c r="A1355" t="s">
        <v>133</v>
      </c>
      <c r="B1355">
        <v>7</v>
      </c>
      <c r="C1355" s="9">
        <f t="shared" si="28"/>
        <v>4.8793315934340233</v>
      </c>
    </row>
    <row r="1356" spans="1:3" x14ac:dyDescent="0.2">
      <c r="A1356" t="s">
        <v>133</v>
      </c>
      <c r="B1356">
        <v>3</v>
      </c>
      <c r="C1356" s="9">
        <f t="shared" si="28"/>
        <v>0.39065151514322999</v>
      </c>
    </row>
    <row r="1357" spans="1:3" x14ac:dyDescent="0.2">
      <c r="A1357" t="s">
        <v>133</v>
      </c>
      <c r="B1357">
        <v>5</v>
      </c>
      <c r="C1357" s="9">
        <f t="shared" si="28"/>
        <v>1.7901885988602571</v>
      </c>
    </row>
    <row r="1358" spans="1:3" x14ac:dyDescent="0.2">
      <c r="A1358" t="s">
        <v>133</v>
      </c>
      <c r="B1358">
        <v>2</v>
      </c>
      <c r="C1358" s="9">
        <f t="shared" si="28"/>
        <v>0.11669105359565421</v>
      </c>
    </row>
    <row r="1359" spans="1:3" x14ac:dyDescent="0.2">
      <c r="A1359" t="s">
        <v>133</v>
      </c>
      <c r="B1359">
        <v>6</v>
      </c>
      <c r="C1359" s="9">
        <f t="shared" si="28"/>
        <v>3.0821864023530869</v>
      </c>
    </row>
    <row r="1360" spans="1:3" x14ac:dyDescent="0.2">
      <c r="A1360" t="s">
        <v>133</v>
      </c>
      <c r="B1360">
        <v>7</v>
      </c>
      <c r="C1360" s="9">
        <f t="shared" si="28"/>
        <v>4.8793315934340233</v>
      </c>
    </row>
    <row r="1361" spans="1:3" x14ac:dyDescent="0.2">
      <c r="A1361" t="s">
        <v>133</v>
      </c>
      <c r="B1361">
        <v>2</v>
      </c>
      <c r="C1361" s="9">
        <f t="shared" si="28"/>
        <v>0.11669105359565421</v>
      </c>
    </row>
    <row r="1362" spans="1:3" x14ac:dyDescent="0.2">
      <c r="A1362" t="s">
        <v>133</v>
      </c>
      <c r="B1362">
        <v>4</v>
      </c>
      <c r="C1362" s="9">
        <f t="shared" si="28"/>
        <v>0.92067626702257244</v>
      </c>
    </row>
    <row r="1363" spans="1:3" x14ac:dyDescent="0.2">
      <c r="A1363" t="s">
        <v>133</v>
      </c>
      <c r="B1363">
        <v>5</v>
      </c>
      <c r="C1363" s="9">
        <f t="shared" si="28"/>
        <v>1.7901885988602571</v>
      </c>
    </row>
    <row r="1364" spans="1:3" x14ac:dyDescent="0.2">
      <c r="A1364" t="s">
        <v>133</v>
      </c>
      <c r="B1364">
        <v>7</v>
      </c>
      <c r="C1364" s="9">
        <f t="shared" si="28"/>
        <v>4.8793315934340233</v>
      </c>
    </row>
    <row r="1365" spans="1:3" x14ac:dyDescent="0.2">
      <c r="A1365" t="s">
        <v>133</v>
      </c>
      <c r="B1365">
        <v>2</v>
      </c>
      <c r="C1365" s="9">
        <f t="shared" si="28"/>
        <v>0.11669105359565421</v>
      </c>
    </row>
    <row r="1366" spans="1:3" x14ac:dyDescent="0.2">
      <c r="A1366" t="s">
        <v>133</v>
      </c>
      <c r="B1366">
        <v>2</v>
      </c>
      <c r="C1366" s="9">
        <f t="shared" si="28"/>
        <v>0.11669105359565421</v>
      </c>
    </row>
    <row r="1367" spans="1:3" x14ac:dyDescent="0.2">
      <c r="A1367" t="s">
        <v>133</v>
      </c>
      <c r="B1367">
        <v>2</v>
      </c>
      <c r="C1367" s="9">
        <f t="shared" si="28"/>
        <v>0.11669105359565421</v>
      </c>
    </row>
    <row r="1368" spans="1:3" x14ac:dyDescent="0.2">
      <c r="A1368" t="s">
        <v>133</v>
      </c>
      <c r="B1368">
        <v>7</v>
      </c>
      <c r="C1368" s="9">
        <f t="shared" si="28"/>
        <v>4.8793315934340233</v>
      </c>
    </row>
    <row r="1369" spans="1:3" x14ac:dyDescent="0.2">
      <c r="A1369" t="s">
        <v>133</v>
      </c>
      <c r="B1369">
        <v>4</v>
      </c>
      <c r="C1369" s="9">
        <f t="shared" si="28"/>
        <v>0.92067626702257244</v>
      </c>
    </row>
    <row r="1370" spans="1:3" x14ac:dyDescent="0.2">
      <c r="A1370" t="s">
        <v>133</v>
      </c>
      <c r="B1370">
        <v>6</v>
      </c>
      <c r="C1370" s="9">
        <f t="shared" si="28"/>
        <v>3.0821864023530869</v>
      </c>
    </row>
    <row r="1371" spans="1:3" x14ac:dyDescent="0.2">
      <c r="A1371" t="s">
        <v>133</v>
      </c>
      <c r="B1371">
        <v>5</v>
      </c>
      <c r="C1371" s="9">
        <f t="shared" si="28"/>
        <v>1.7901885988602571</v>
      </c>
    </row>
    <row r="1372" spans="1:3" x14ac:dyDescent="0.2">
      <c r="A1372" t="s">
        <v>133</v>
      </c>
      <c r="B1372">
        <v>3</v>
      </c>
      <c r="C1372" s="9">
        <f t="shared" si="28"/>
        <v>0.39065151514322999</v>
      </c>
    </row>
    <row r="1373" spans="1:3" x14ac:dyDescent="0.2">
      <c r="A1373" t="s">
        <v>133</v>
      </c>
      <c r="B1373">
        <v>4</v>
      </c>
      <c r="C1373" s="9">
        <f t="shared" si="28"/>
        <v>0.92067626702257244</v>
      </c>
    </row>
    <row r="1374" spans="1:3" x14ac:dyDescent="0.2">
      <c r="A1374" t="s">
        <v>133</v>
      </c>
      <c r="B1374">
        <v>5</v>
      </c>
      <c r="C1374" s="9">
        <f t="shared" si="28"/>
        <v>1.7901885988602571</v>
      </c>
    </row>
    <row r="1375" spans="1:3" x14ac:dyDescent="0.2">
      <c r="A1375" t="s">
        <v>133</v>
      </c>
      <c r="B1375">
        <v>3</v>
      </c>
      <c r="C1375" s="9">
        <f t="shared" si="28"/>
        <v>0.39065151514322999</v>
      </c>
    </row>
    <row r="1376" spans="1:3" x14ac:dyDescent="0.2">
      <c r="A1376" t="s">
        <v>133</v>
      </c>
      <c r="B1376">
        <v>5</v>
      </c>
      <c r="C1376" s="9">
        <f t="shared" si="28"/>
        <v>1.7901885988602571</v>
      </c>
    </row>
    <row r="1377" spans="1:3" x14ac:dyDescent="0.2">
      <c r="A1377" t="s">
        <v>133</v>
      </c>
      <c r="B1377">
        <v>3</v>
      </c>
      <c r="C1377" s="9">
        <f t="shared" si="28"/>
        <v>0.39065151514322999</v>
      </c>
    </row>
    <row r="1378" spans="1:3" x14ac:dyDescent="0.2">
      <c r="A1378" t="s">
        <v>133</v>
      </c>
      <c r="B1378">
        <v>6</v>
      </c>
      <c r="C1378" s="9">
        <f t="shared" si="28"/>
        <v>3.0821864023530869</v>
      </c>
    </row>
    <row r="1379" spans="1:3" x14ac:dyDescent="0.2">
      <c r="A1379" t="s">
        <v>133</v>
      </c>
      <c r="B1379">
        <v>6</v>
      </c>
      <c r="C1379" s="9">
        <f t="shared" si="28"/>
        <v>3.0821864023530869</v>
      </c>
    </row>
    <row r="1380" spans="1:3" x14ac:dyDescent="0.2">
      <c r="A1380" t="s">
        <v>133</v>
      </c>
      <c r="B1380">
        <v>3</v>
      </c>
      <c r="C1380" s="9">
        <f t="shared" si="28"/>
        <v>0.39065151514322999</v>
      </c>
    </row>
    <row r="1381" spans="1:3" x14ac:dyDescent="0.2">
      <c r="A1381" t="s">
        <v>133</v>
      </c>
      <c r="B1381">
        <v>7</v>
      </c>
      <c r="C1381" s="9">
        <f t="shared" si="28"/>
        <v>4.8793315934340233</v>
      </c>
    </row>
    <row r="1382" spans="1:3" x14ac:dyDescent="0.2">
      <c r="A1382" t="s">
        <v>133</v>
      </c>
      <c r="B1382">
        <v>5</v>
      </c>
      <c r="C1382" s="9">
        <f t="shared" si="28"/>
        <v>1.7901885988602571</v>
      </c>
    </row>
    <row r="1383" spans="1:3" x14ac:dyDescent="0.2">
      <c r="A1383" t="s">
        <v>133</v>
      </c>
      <c r="B1383">
        <v>6</v>
      </c>
      <c r="C1383" s="9">
        <f t="shared" si="28"/>
        <v>3.0821864023530869</v>
      </c>
    </row>
    <row r="1384" spans="1:3" x14ac:dyDescent="0.2">
      <c r="A1384" t="s">
        <v>133</v>
      </c>
      <c r="B1384">
        <v>7</v>
      </c>
      <c r="C1384" s="9">
        <f t="shared" si="28"/>
        <v>4.8793315934340233</v>
      </c>
    </row>
    <row r="1385" spans="1:3" x14ac:dyDescent="0.2">
      <c r="A1385" t="s">
        <v>133</v>
      </c>
      <c r="B1385">
        <v>7</v>
      </c>
      <c r="C1385" s="9">
        <f t="shared" si="28"/>
        <v>4.8793315934340233</v>
      </c>
    </row>
    <row r="1386" spans="1:3" x14ac:dyDescent="0.2">
      <c r="A1386" t="s">
        <v>133</v>
      </c>
      <c r="B1386">
        <v>5</v>
      </c>
      <c r="C1386" s="9">
        <f t="shared" si="28"/>
        <v>1.7901885988602571</v>
      </c>
    </row>
    <row r="1387" spans="1:3" x14ac:dyDescent="0.2">
      <c r="A1387" t="s">
        <v>133</v>
      </c>
      <c r="B1387">
        <v>5</v>
      </c>
      <c r="C1387" s="9">
        <f t="shared" si="28"/>
        <v>1.7901885988602571</v>
      </c>
    </row>
    <row r="1388" spans="1:3" x14ac:dyDescent="0.2">
      <c r="A1388" t="s">
        <v>133</v>
      </c>
      <c r="B1388">
        <v>2</v>
      </c>
      <c r="C1388" s="9">
        <f t="shared" si="28"/>
        <v>0.11669105359565421</v>
      </c>
    </row>
    <row r="1389" spans="1:3" x14ac:dyDescent="0.2">
      <c r="A1389" t="s">
        <v>133</v>
      </c>
      <c r="B1389">
        <v>5</v>
      </c>
      <c r="C1389" s="9">
        <f t="shared" si="28"/>
        <v>1.7901885988602571</v>
      </c>
    </row>
    <row r="1390" spans="1:3" x14ac:dyDescent="0.2">
      <c r="A1390" t="s">
        <v>133</v>
      </c>
      <c r="B1390">
        <v>4</v>
      </c>
      <c r="C1390" s="9">
        <f t="shared" si="28"/>
        <v>0.92067626702257244</v>
      </c>
    </row>
    <row r="1391" spans="1:3" x14ac:dyDescent="0.2">
      <c r="A1391" t="s">
        <v>133</v>
      </c>
      <c r="B1391">
        <v>7</v>
      </c>
      <c r="C1391" s="9">
        <f t="shared" si="28"/>
        <v>4.8793315934340233</v>
      </c>
    </row>
    <row r="1392" spans="1:3" x14ac:dyDescent="0.2">
      <c r="A1392" t="s">
        <v>133</v>
      </c>
      <c r="B1392">
        <v>4</v>
      </c>
      <c r="C1392" s="9">
        <f t="shared" si="28"/>
        <v>0.92067626702257244</v>
      </c>
    </row>
    <row r="1393" spans="1:3" x14ac:dyDescent="0.2">
      <c r="A1393" t="s">
        <v>133</v>
      </c>
      <c r="B1393">
        <v>5</v>
      </c>
      <c r="C1393" s="9">
        <f t="shared" si="28"/>
        <v>1.7901885988602571</v>
      </c>
    </row>
    <row r="1394" spans="1:3" x14ac:dyDescent="0.2">
      <c r="A1394" t="s">
        <v>133</v>
      </c>
      <c r="B1394">
        <v>2</v>
      </c>
      <c r="C1394" s="9">
        <f t="shared" si="28"/>
        <v>0.11669105359565421</v>
      </c>
    </row>
    <row r="1395" spans="1:3" x14ac:dyDescent="0.2">
      <c r="A1395" t="s">
        <v>133</v>
      </c>
      <c r="B1395">
        <v>2</v>
      </c>
      <c r="C1395" s="9">
        <f t="shared" si="28"/>
        <v>0.11669105359565421</v>
      </c>
    </row>
    <row r="1396" spans="1:3" x14ac:dyDescent="0.2">
      <c r="A1396" t="s">
        <v>133</v>
      </c>
      <c r="B1396">
        <v>4</v>
      </c>
      <c r="C1396" s="9">
        <f t="shared" si="28"/>
        <v>0.92067626702257244</v>
      </c>
    </row>
    <row r="1397" spans="1:3" x14ac:dyDescent="0.2">
      <c r="A1397" t="s">
        <v>133</v>
      </c>
      <c r="B1397">
        <v>4</v>
      </c>
      <c r="C1397" s="9">
        <f t="shared" si="28"/>
        <v>0.92067626702257244</v>
      </c>
    </row>
    <row r="1398" spans="1:3" x14ac:dyDescent="0.2">
      <c r="A1398" t="s">
        <v>133</v>
      </c>
      <c r="B1398">
        <v>2</v>
      </c>
      <c r="C1398" s="9">
        <f t="shared" si="28"/>
        <v>0.11669105359565421</v>
      </c>
    </row>
    <row r="1399" spans="1:3" x14ac:dyDescent="0.2">
      <c r="A1399" t="s">
        <v>133</v>
      </c>
      <c r="B1399">
        <v>7</v>
      </c>
      <c r="C1399" s="9">
        <f t="shared" si="28"/>
        <v>4.8793315934340233</v>
      </c>
    </row>
    <row r="1400" spans="1:3" x14ac:dyDescent="0.2">
      <c r="A1400" t="s">
        <v>133</v>
      </c>
      <c r="B1400">
        <v>2</v>
      </c>
      <c r="C1400" s="9">
        <f t="shared" si="28"/>
        <v>0.11669105359565421</v>
      </c>
    </row>
    <row r="1401" spans="1:3" x14ac:dyDescent="0.2">
      <c r="A1401" t="s">
        <v>133</v>
      </c>
      <c r="B1401">
        <v>4</v>
      </c>
      <c r="C1401" s="9">
        <f t="shared" ref="C1401:C1464" si="29">0.01479*(B1401^2.98)</f>
        <v>0.92067626702257244</v>
      </c>
    </row>
    <row r="1402" spans="1:3" x14ac:dyDescent="0.2">
      <c r="A1402" t="s">
        <v>133</v>
      </c>
      <c r="B1402">
        <v>4</v>
      </c>
      <c r="C1402" s="9">
        <f t="shared" si="29"/>
        <v>0.92067626702257244</v>
      </c>
    </row>
    <row r="1403" spans="1:3" x14ac:dyDescent="0.2">
      <c r="A1403" t="s">
        <v>133</v>
      </c>
      <c r="B1403">
        <v>3</v>
      </c>
      <c r="C1403" s="9">
        <f t="shared" si="29"/>
        <v>0.39065151514322999</v>
      </c>
    </row>
    <row r="1404" spans="1:3" x14ac:dyDescent="0.2">
      <c r="A1404" t="s">
        <v>133</v>
      </c>
      <c r="B1404">
        <v>6</v>
      </c>
      <c r="C1404" s="9">
        <f t="shared" si="29"/>
        <v>3.0821864023530869</v>
      </c>
    </row>
    <row r="1405" spans="1:3" x14ac:dyDescent="0.2">
      <c r="A1405" t="s">
        <v>133</v>
      </c>
      <c r="B1405">
        <v>7</v>
      </c>
      <c r="C1405" s="9">
        <f t="shared" si="29"/>
        <v>4.8793315934340233</v>
      </c>
    </row>
    <row r="1406" spans="1:3" x14ac:dyDescent="0.2">
      <c r="A1406" t="s">
        <v>133</v>
      </c>
      <c r="B1406">
        <v>6</v>
      </c>
      <c r="C1406" s="9">
        <f t="shared" si="29"/>
        <v>3.0821864023530869</v>
      </c>
    </row>
    <row r="1407" spans="1:3" x14ac:dyDescent="0.2">
      <c r="A1407" t="s">
        <v>133</v>
      </c>
      <c r="B1407">
        <v>3</v>
      </c>
      <c r="C1407" s="9">
        <f t="shared" si="29"/>
        <v>0.39065151514322999</v>
      </c>
    </row>
    <row r="1408" spans="1:3" x14ac:dyDescent="0.2">
      <c r="A1408" t="s">
        <v>133</v>
      </c>
      <c r="B1408">
        <v>4</v>
      </c>
      <c r="C1408" s="9">
        <f t="shared" si="29"/>
        <v>0.92067626702257244</v>
      </c>
    </row>
    <row r="1409" spans="1:3" x14ac:dyDescent="0.2">
      <c r="A1409" t="s">
        <v>133</v>
      </c>
      <c r="B1409">
        <v>4</v>
      </c>
      <c r="C1409" s="9">
        <f t="shared" si="29"/>
        <v>0.92067626702257244</v>
      </c>
    </row>
    <row r="1410" spans="1:3" x14ac:dyDescent="0.2">
      <c r="A1410" t="s">
        <v>133</v>
      </c>
      <c r="B1410">
        <v>5</v>
      </c>
      <c r="C1410" s="9">
        <f t="shared" si="29"/>
        <v>1.7901885988602571</v>
      </c>
    </row>
    <row r="1411" spans="1:3" x14ac:dyDescent="0.2">
      <c r="A1411" t="s">
        <v>133</v>
      </c>
      <c r="B1411">
        <v>2</v>
      </c>
      <c r="C1411" s="9">
        <f t="shared" si="29"/>
        <v>0.11669105359565421</v>
      </c>
    </row>
    <row r="1412" spans="1:3" x14ac:dyDescent="0.2">
      <c r="A1412" t="s">
        <v>133</v>
      </c>
      <c r="B1412">
        <v>6</v>
      </c>
      <c r="C1412" s="9">
        <f t="shared" si="29"/>
        <v>3.0821864023530869</v>
      </c>
    </row>
    <row r="1413" spans="1:3" x14ac:dyDescent="0.2">
      <c r="A1413" t="s">
        <v>133</v>
      </c>
      <c r="B1413">
        <v>4</v>
      </c>
      <c r="C1413" s="9">
        <f t="shared" si="29"/>
        <v>0.92067626702257244</v>
      </c>
    </row>
    <row r="1414" spans="1:3" x14ac:dyDescent="0.2">
      <c r="A1414" t="s">
        <v>133</v>
      </c>
      <c r="B1414">
        <v>2</v>
      </c>
      <c r="C1414" s="9">
        <f t="shared" si="29"/>
        <v>0.11669105359565421</v>
      </c>
    </row>
    <row r="1415" spans="1:3" x14ac:dyDescent="0.2">
      <c r="A1415" t="s">
        <v>133</v>
      </c>
      <c r="B1415">
        <v>7</v>
      </c>
      <c r="C1415" s="9">
        <f t="shared" si="29"/>
        <v>4.8793315934340233</v>
      </c>
    </row>
    <row r="1416" spans="1:3" x14ac:dyDescent="0.2">
      <c r="A1416" t="s">
        <v>133</v>
      </c>
      <c r="B1416">
        <v>2</v>
      </c>
      <c r="C1416" s="9">
        <f t="shared" si="29"/>
        <v>0.11669105359565421</v>
      </c>
    </row>
    <row r="1417" spans="1:3" x14ac:dyDescent="0.2">
      <c r="A1417" t="s">
        <v>133</v>
      </c>
      <c r="B1417">
        <v>6</v>
      </c>
      <c r="C1417" s="9">
        <f t="shared" si="29"/>
        <v>3.0821864023530869</v>
      </c>
    </row>
    <row r="1418" spans="1:3" x14ac:dyDescent="0.2">
      <c r="A1418" t="s">
        <v>133</v>
      </c>
      <c r="B1418">
        <v>5</v>
      </c>
      <c r="C1418" s="9">
        <f t="shared" si="29"/>
        <v>1.7901885988602571</v>
      </c>
    </row>
    <row r="1419" spans="1:3" x14ac:dyDescent="0.2">
      <c r="A1419" t="s">
        <v>133</v>
      </c>
      <c r="B1419">
        <v>5</v>
      </c>
      <c r="C1419" s="9">
        <f t="shared" si="29"/>
        <v>1.7901885988602571</v>
      </c>
    </row>
    <row r="1420" spans="1:3" x14ac:dyDescent="0.2">
      <c r="A1420" t="s">
        <v>133</v>
      </c>
      <c r="B1420">
        <v>4</v>
      </c>
      <c r="C1420" s="9">
        <f t="shared" si="29"/>
        <v>0.92067626702257244</v>
      </c>
    </row>
    <row r="1421" spans="1:3" x14ac:dyDescent="0.2">
      <c r="A1421" t="s">
        <v>133</v>
      </c>
      <c r="B1421">
        <v>2</v>
      </c>
      <c r="C1421" s="9">
        <f t="shared" si="29"/>
        <v>0.11669105359565421</v>
      </c>
    </row>
    <row r="1422" spans="1:3" x14ac:dyDescent="0.2">
      <c r="A1422" t="s">
        <v>133</v>
      </c>
      <c r="B1422">
        <v>4</v>
      </c>
      <c r="C1422" s="9">
        <f t="shared" si="29"/>
        <v>0.92067626702257244</v>
      </c>
    </row>
    <row r="1423" spans="1:3" x14ac:dyDescent="0.2">
      <c r="A1423" t="s">
        <v>133</v>
      </c>
      <c r="B1423">
        <v>3</v>
      </c>
      <c r="C1423" s="9">
        <f t="shared" si="29"/>
        <v>0.39065151514322999</v>
      </c>
    </row>
    <row r="1424" spans="1:3" x14ac:dyDescent="0.2">
      <c r="A1424" t="s">
        <v>133</v>
      </c>
      <c r="B1424">
        <v>4</v>
      </c>
      <c r="C1424" s="9">
        <f t="shared" si="29"/>
        <v>0.92067626702257244</v>
      </c>
    </row>
    <row r="1425" spans="1:3" x14ac:dyDescent="0.2">
      <c r="A1425" t="s">
        <v>133</v>
      </c>
      <c r="B1425">
        <v>7</v>
      </c>
      <c r="C1425" s="9">
        <f t="shared" si="29"/>
        <v>4.8793315934340233</v>
      </c>
    </row>
    <row r="1426" spans="1:3" x14ac:dyDescent="0.2">
      <c r="A1426" t="s">
        <v>133</v>
      </c>
      <c r="B1426">
        <v>2</v>
      </c>
      <c r="C1426" s="9">
        <f t="shared" si="29"/>
        <v>0.11669105359565421</v>
      </c>
    </row>
    <row r="1427" spans="1:3" x14ac:dyDescent="0.2">
      <c r="A1427" t="s">
        <v>133</v>
      </c>
      <c r="B1427">
        <v>2</v>
      </c>
      <c r="C1427" s="9">
        <f t="shared" si="29"/>
        <v>0.11669105359565421</v>
      </c>
    </row>
    <row r="1428" spans="1:3" x14ac:dyDescent="0.2">
      <c r="A1428" t="s">
        <v>133</v>
      </c>
      <c r="B1428">
        <v>6</v>
      </c>
      <c r="C1428" s="9">
        <f t="shared" si="29"/>
        <v>3.0821864023530869</v>
      </c>
    </row>
    <row r="1429" spans="1:3" x14ac:dyDescent="0.2">
      <c r="A1429" t="s">
        <v>133</v>
      </c>
      <c r="B1429">
        <v>6</v>
      </c>
      <c r="C1429" s="9">
        <f t="shared" si="29"/>
        <v>3.0821864023530869</v>
      </c>
    </row>
    <row r="1430" spans="1:3" x14ac:dyDescent="0.2">
      <c r="A1430" t="s">
        <v>133</v>
      </c>
      <c r="B1430">
        <v>6</v>
      </c>
      <c r="C1430" s="9">
        <f t="shared" si="29"/>
        <v>3.0821864023530869</v>
      </c>
    </row>
    <row r="1431" spans="1:3" x14ac:dyDescent="0.2">
      <c r="A1431" t="s">
        <v>133</v>
      </c>
      <c r="B1431">
        <v>4</v>
      </c>
      <c r="C1431" s="9">
        <f t="shared" si="29"/>
        <v>0.92067626702257244</v>
      </c>
    </row>
    <row r="1432" spans="1:3" x14ac:dyDescent="0.2">
      <c r="A1432" t="s">
        <v>133</v>
      </c>
      <c r="B1432">
        <v>6</v>
      </c>
      <c r="C1432" s="9">
        <f t="shared" si="29"/>
        <v>3.0821864023530869</v>
      </c>
    </row>
    <row r="1433" spans="1:3" x14ac:dyDescent="0.2">
      <c r="A1433" t="s">
        <v>133</v>
      </c>
      <c r="B1433">
        <v>5</v>
      </c>
      <c r="C1433" s="9">
        <f t="shared" si="29"/>
        <v>1.7901885988602571</v>
      </c>
    </row>
    <row r="1434" spans="1:3" x14ac:dyDescent="0.2">
      <c r="A1434" t="s">
        <v>133</v>
      </c>
      <c r="B1434">
        <v>7</v>
      </c>
      <c r="C1434" s="9">
        <f t="shared" si="29"/>
        <v>4.8793315934340233</v>
      </c>
    </row>
    <row r="1435" spans="1:3" x14ac:dyDescent="0.2">
      <c r="A1435" t="s">
        <v>133</v>
      </c>
      <c r="B1435">
        <v>7</v>
      </c>
      <c r="C1435" s="9">
        <f t="shared" si="29"/>
        <v>4.8793315934340233</v>
      </c>
    </row>
    <row r="1436" spans="1:3" x14ac:dyDescent="0.2">
      <c r="A1436" t="s">
        <v>133</v>
      </c>
      <c r="B1436">
        <v>7</v>
      </c>
      <c r="C1436" s="9">
        <f t="shared" si="29"/>
        <v>4.8793315934340233</v>
      </c>
    </row>
    <row r="1437" spans="1:3" x14ac:dyDescent="0.2">
      <c r="A1437" t="s">
        <v>133</v>
      </c>
      <c r="B1437">
        <v>7</v>
      </c>
      <c r="C1437" s="9">
        <f t="shared" si="29"/>
        <v>4.8793315934340233</v>
      </c>
    </row>
    <row r="1438" spans="1:3" x14ac:dyDescent="0.2">
      <c r="A1438" t="s">
        <v>133</v>
      </c>
      <c r="B1438">
        <v>3</v>
      </c>
      <c r="C1438" s="9">
        <f t="shared" si="29"/>
        <v>0.39065151514322999</v>
      </c>
    </row>
    <row r="1439" spans="1:3" x14ac:dyDescent="0.2">
      <c r="A1439" t="s">
        <v>133</v>
      </c>
      <c r="B1439">
        <v>2</v>
      </c>
      <c r="C1439" s="9">
        <f t="shared" si="29"/>
        <v>0.11669105359565421</v>
      </c>
    </row>
    <row r="1440" spans="1:3" x14ac:dyDescent="0.2">
      <c r="A1440" t="s">
        <v>133</v>
      </c>
      <c r="B1440">
        <v>4</v>
      </c>
      <c r="C1440" s="9">
        <f t="shared" si="29"/>
        <v>0.92067626702257244</v>
      </c>
    </row>
    <row r="1441" spans="1:3" x14ac:dyDescent="0.2">
      <c r="A1441" t="s">
        <v>133</v>
      </c>
      <c r="B1441">
        <v>5</v>
      </c>
      <c r="C1441" s="9">
        <f t="shared" si="29"/>
        <v>1.7901885988602571</v>
      </c>
    </row>
    <row r="1442" spans="1:3" x14ac:dyDescent="0.2">
      <c r="A1442" t="s">
        <v>133</v>
      </c>
      <c r="B1442">
        <v>6</v>
      </c>
      <c r="C1442" s="9">
        <f t="shared" si="29"/>
        <v>3.0821864023530869</v>
      </c>
    </row>
    <row r="1443" spans="1:3" x14ac:dyDescent="0.2">
      <c r="A1443" t="s">
        <v>133</v>
      </c>
      <c r="B1443">
        <v>5</v>
      </c>
      <c r="C1443" s="9">
        <f t="shared" si="29"/>
        <v>1.7901885988602571</v>
      </c>
    </row>
    <row r="1444" spans="1:3" x14ac:dyDescent="0.2">
      <c r="A1444" t="s">
        <v>133</v>
      </c>
      <c r="B1444">
        <v>7</v>
      </c>
      <c r="C1444" s="9">
        <f t="shared" si="29"/>
        <v>4.8793315934340233</v>
      </c>
    </row>
    <row r="1445" spans="1:3" x14ac:dyDescent="0.2">
      <c r="A1445" t="s">
        <v>133</v>
      </c>
      <c r="B1445">
        <v>4</v>
      </c>
      <c r="C1445" s="9">
        <f t="shared" si="29"/>
        <v>0.92067626702257244</v>
      </c>
    </row>
    <row r="1446" spans="1:3" x14ac:dyDescent="0.2">
      <c r="A1446" t="s">
        <v>133</v>
      </c>
      <c r="B1446">
        <v>3</v>
      </c>
      <c r="C1446" s="9">
        <f t="shared" si="29"/>
        <v>0.39065151514322999</v>
      </c>
    </row>
    <row r="1447" spans="1:3" x14ac:dyDescent="0.2">
      <c r="A1447" t="s">
        <v>133</v>
      </c>
      <c r="B1447">
        <v>7</v>
      </c>
      <c r="C1447" s="9">
        <f t="shared" si="29"/>
        <v>4.8793315934340233</v>
      </c>
    </row>
    <row r="1448" spans="1:3" x14ac:dyDescent="0.2">
      <c r="A1448" t="s">
        <v>133</v>
      </c>
      <c r="B1448">
        <v>2</v>
      </c>
      <c r="C1448" s="9">
        <f t="shared" si="29"/>
        <v>0.11669105359565421</v>
      </c>
    </row>
    <row r="1449" spans="1:3" x14ac:dyDescent="0.2">
      <c r="A1449" t="s">
        <v>133</v>
      </c>
      <c r="B1449">
        <v>3</v>
      </c>
      <c r="C1449" s="9">
        <f t="shared" si="29"/>
        <v>0.39065151514322999</v>
      </c>
    </row>
    <row r="1450" spans="1:3" x14ac:dyDescent="0.2">
      <c r="A1450" t="s">
        <v>133</v>
      </c>
      <c r="B1450">
        <v>5</v>
      </c>
      <c r="C1450" s="9">
        <f t="shared" si="29"/>
        <v>1.7901885988602571</v>
      </c>
    </row>
    <row r="1451" spans="1:3" x14ac:dyDescent="0.2">
      <c r="A1451" t="s">
        <v>133</v>
      </c>
      <c r="B1451">
        <v>7</v>
      </c>
      <c r="C1451" s="9">
        <f t="shared" si="29"/>
        <v>4.8793315934340233</v>
      </c>
    </row>
    <row r="1452" spans="1:3" x14ac:dyDescent="0.2">
      <c r="A1452" t="s">
        <v>133</v>
      </c>
      <c r="B1452">
        <v>7</v>
      </c>
      <c r="C1452" s="9">
        <f t="shared" si="29"/>
        <v>4.8793315934340233</v>
      </c>
    </row>
    <row r="1453" spans="1:3" x14ac:dyDescent="0.2">
      <c r="A1453" t="s">
        <v>133</v>
      </c>
      <c r="B1453">
        <v>7</v>
      </c>
      <c r="C1453" s="9">
        <f t="shared" si="29"/>
        <v>4.8793315934340233</v>
      </c>
    </row>
    <row r="1454" spans="1:3" x14ac:dyDescent="0.2">
      <c r="A1454" t="s">
        <v>133</v>
      </c>
      <c r="B1454">
        <v>7</v>
      </c>
      <c r="C1454" s="9">
        <f t="shared" si="29"/>
        <v>4.8793315934340233</v>
      </c>
    </row>
    <row r="1455" spans="1:3" x14ac:dyDescent="0.2">
      <c r="A1455" t="s">
        <v>133</v>
      </c>
      <c r="B1455">
        <v>2</v>
      </c>
      <c r="C1455" s="9">
        <f t="shared" si="29"/>
        <v>0.11669105359565421</v>
      </c>
    </row>
    <row r="1456" spans="1:3" x14ac:dyDescent="0.2">
      <c r="A1456" t="s">
        <v>133</v>
      </c>
      <c r="B1456">
        <v>3</v>
      </c>
      <c r="C1456" s="9">
        <f t="shared" si="29"/>
        <v>0.39065151514322999</v>
      </c>
    </row>
    <row r="1457" spans="1:3" x14ac:dyDescent="0.2">
      <c r="A1457" t="s">
        <v>133</v>
      </c>
      <c r="B1457">
        <v>6</v>
      </c>
      <c r="C1457" s="9">
        <f t="shared" si="29"/>
        <v>3.0821864023530869</v>
      </c>
    </row>
    <row r="1458" spans="1:3" x14ac:dyDescent="0.2">
      <c r="A1458" t="s">
        <v>133</v>
      </c>
      <c r="B1458">
        <v>5</v>
      </c>
      <c r="C1458" s="9">
        <f t="shared" si="29"/>
        <v>1.7901885988602571</v>
      </c>
    </row>
    <row r="1459" spans="1:3" x14ac:dyDescent="0.2">
      <c r="A1459" t="s">
        <v>133</v>
      </c>
      <c r="B1459">
        <v>3</v>
      </c>
      <c r="C1459" s="9">
        <f t="shared" si="29"/>
        <v>0.39065151514322999</v>
      </c>
    </row>
    <row r="1460" spans="1:3" x14ac:dyDescent="0.2">
      <c r="A1460" t="s">
        <v>133</v>
      </c>
      <c r="B1460">
        <v>7</v>
      </c>
      <c r="C1460" s="9">
        <f t="shared" si="29"/>
        <v>4.8793315934340233</v>
      </c>
    </row>
    <row r="1461" spans="1:3" x14ac:dyDescent="0.2">
      <c r="A1461" t="s">
        <v>133</v>
      </c>
      <c r="B1461">
        <v>2</v>
      </c>
      <c r="C1461" s="9">
        <f t="shared" si="29"/>
        <v>0.11669105359565421</v>
      </c>
    </row>
    <row r="1462" spans="1:3" x14ac:dyDescent="0.2">
      <c r="A1462" t="s">
        <v>133</v>
      </c>
      <c r="B1462">
        <v>5</v>
      </c>
      <c r="C1462" s="9">
        <f t="shared" si="29"/>
        <v>1.7901885988602571</v>
      </c>
    </row>
    <row r="1463" spans="1:3" x14ac:dyDescent="0.2">
      <c r="A1463" t="s">
        <v>133</v>
      </c>
      <c r="B1463">
        <v>6</v>
      </c>
      <c r="C1463" s="9">
        <f t="shared" si="29"/>
        <v>3.0821864023530869</v>
      </c>
    </row>
    <row r="1464" spans="1:3" x14ac:dyDescent="0.2">
      <c r="A1464" t="s">
        <v>133</v>
      </c>
      <c r="B1464">
        <v>5</v>
      </c>
      <c r="C1464" s="9">
        <f t="shared" si="29"/>
        <v>1.7901885988602571</v>
      </c>
    </row>
    <row r="1465" spans="1:3" x14ac:dyDescent="0.2">
      <c r="A1465" t="s">
        <v>133</v>
      </c>
      <c r="B1465">
        <v>3</v>
      </c>
      <c r="C1465" s="9">
        <f t="shared" ref="C1465:C1528" si="30">0.01479*(B1465^2.98)</f>
        <v>0.39065151514322999</v>
      </c>
    </row>
    <row r="1466" spans="1:3" x14ac:dyDescent="0.2">
      <c r="A1466" t="s">
        <v>133</v>
      </c>
      <c r="B1466">
        <v>7</v>
      </c>
      <c r="C1466" s="9">
        <f t="shared" si="30"/>
        <v>4.8793315934340233</v>
      </c>
    </row>
    <row r="1467" spans="1:3" x14ac:dyDescent="0.2">
      <c r="A1467" t="s">
        <v>133</v>
      </c>
      <c r="B1467">
        <v>7</v>
      </c>
      <c r="C1467" s="9">
        <f t="shared" si="30"/>
        <v>4.8793315934340233</v>
      </c>
    </row>
    <row r="1468" spans="1:3" x14ac:dyDescent="0.2">
      <c r="A1468" t="s">
        <v>133</v>
      </c>
      <c r="B1468">
        <v>7</v>
      </c>
      <c r="C1468" s="9">
        <f t="shared" si="30"/>
        <v>4.8793315934340233</v>
      </c>
    </row>
    <row r="1469" spans="1:3" x14ac:dyDescent="0.2">
      <c r="A1469" t="s">
        <v>133</v>
      </c>
      <c r="B1469">
        <v>3</v>
      </c>
      <c r="C1469" s="9">
        <f t="shared" si="30"/>
        <v>0.39065151514322999</v>
      </c>
    </row>
    <row r="1470" spans="1:3" x14ac:dyDescent="0.2">
      <c r="A1470" t="s">
        <v>133</v>
      </c>
      <c r="B1470">
        <v>6</v>
      </c>
      <c r="C1470" s="9">
        <f t="shared" si="30"/>
        <v>3.0821864023530869</v>
      </c>
    </row>
    <row r="1471" spans="1:3" x14ac:dyDescent="0.2">
      <c r="A1471" t="s">
        <v>133</v>
      </c>
      <c r="B1471">
        <v>3</v>
      </c>
      <c r="C1471" s="9">
        <f t="shared" si="30"/>
        <v>0.39065151514322999</v>
      </c>
    </row>
    <row r="1472" spans="1:3" x14ac:dyDescent="0.2">
      <c r="A1472" t="s">
        <v>133</v>
      </c>
      <c r="B1472">
        <v>5</v>
      </c>
      <c r="C1472" s="9">
        <f t="shared" si="30"/>
        <v>1.7901885988602571</v>
      </c>
    </row>
    <row r="1473" spans="1:3" x14ac:dyDescent="0.2">
      <c r="A1473" t="s">
        <v>133</v>
      </c>
      <c r="B1473">
        <v>3</v>
      </c>
      <c r="C1473" s="9">
        <f t="shared" si="30"/>
        <v>0.39065151514322999</v>
      </c>
    </row>
    <row r="1474" spans="1:3" x14ac:dyDescent="0.2">
      <c r="A1474" t="s">
        <v>133</v>
      </c>
      <c r="B1474">
        <v>5</v>
      </c>
      <c r="C1474" s="9">
        <f t="shared" si="30"/>
        <v>1.7901885988602571</v>
      </c>
    </row>
    <row r="1475" spans="1:3" x14ac:dyDescent="0.2">
      <c r="A1475" t="s">
        <v>133</v>
      </c>
      <c r="B1475">
        <v>5</v>
      </c>
      <c r="C1475" s="9">
        <f t="shared" si="30"/>
        <v>1.7901885988602571</v>
      </c>
    </row>
    <row r="1476" spans="1:3" x14ac:dyDescent="0.2">
      <c r="A1476" t="s">
        <v>133</v>
      </c>
      <c r="B1476">
        <v>2</v>
      </c>
      <c r="C1476" s="9">
        <f t="shared" si="30"/>
        <v>0.11669105359565421</v>
      </c>
    </row>
    <row r="1477" spans="1:3" x14ac:dyDescent="0.2">
      <c r="A1477" t="s">
        <v>133</v>
      </c>
      <c r="B1477">
        <v>6</v>
      </c>
      <c r="C1477" s="9">
        <f t="shared" si="30"/>
        <v>3.0821864023530869</v>
      </c>
    </row>
    <row r="1478" spans="1:3" x14ac:dyDescent="0.2">
      <c r="A1478" t="s">
        <v>133</v>
      </c>
      <c r="B1478">
        <v>7</v>
      </c>
      <c r="C1478" s="9">
        <f t="shared" si="30"/>
        <v>4.8793315934340233</v>
      </c>
    </row>
    <row r="1479" spans="1:3" x14ac:dyDescent="0.2">
      <c r="A1479" t="s">
        <v>133</v>
      </c>
      <c r="B1479">
        <v>6</v>
      </c>
      <c r="C1479" s="9">
        <f t="shared" si="30"/>
        <v>3.0821864023530869</v>
      </c>
    </row>
    <row r="1480" spans="1:3" x14ac:dyDescent="0.2">
      <c r="A1480" t="s">
        <v>133</v>
      </c>
      <c r="B1480">
        <v>6</v>
      </c>
      <c r="C1480" s="9">
        <f t="shared" si="30"/>
        <v>3.0821864023530869</v>
      </c>
    </row>
    <row r="1481" spans="1:3" x14ac:dyDescent="0.2">
      <c r="A1481" t="s">
        <v>133</v>
      </c>
      <c r="B1481">
        <v>3</v>
      </c>
      <c r="C1481" s="9">
        <f t="shared" si="30"/>
        <v>0.39065151514322999</v>
      </c>
    </row>
    <row r="1482" spans="1:3" x14ac:dyDescent="0.2">
      <c r="A1482" t="s">
        <v>133</v>
      </c>
      <c r="B1482">
        <v>7</v>
      </c>
      <c r="C1482" s="9">
        <f t="shared" si="30"/>
        <v>4.8793315934340233</v>
      </c>
    </row>
    <row r="1483" spans="1:3" x14ac:dyDescent="0.2">
      <c r="A1483" t="s">
        <v>133</v>
      </c>
      <c r="B1483">
        <v>5</v>
      </c>
      <c r="C1483" s="9">
        <f t="shared" si="30"/>
        <v>1.7901885988602571</v>
      </c>
    </row>
    <row r="1484" spans="1:3" x14ac:dyDescent="0.2">
      <c r="A1484" t="s">
        <v>133</v>
      </c>
      <c r="B1484">
        <v>4</v>
      </c>
      <c r="C1484" s="9">
        <f t="shared" si="30"/>
        <v>0.92067626702257244</v>
      </c>
    </row>
    <row r="1485" spans="1:3" x14ac:dyDescent="0.2">
      <c r="A1485" t="s">
        <v>133</v>
      </c>
      <c r="B1485">
        <v>3</v>
      </c>
      <c r="C1485" s="9">
        <f t="shared" si="30"/>
        <v>0.39065151514322999</v>
      </c>
    </row>
    <row r="1486" spans="1:3" x14ac:dyDescent="0.2">
      <c r="A1486" t="s">
        <v>133</v>
      </c>
      <c r="B1486">
        <v>5</v>
      </c>
      <c r="C1486" s="9">
        <f t="shared" si="30"/>
        <v>1.7901885988602571</v>
      </c>
    </row>
    <row r="1487" spans="1:3" x14ac:dyDescent="0.2">
      <c r="A1487" t="s">
        <v>133</v>
      </c>
      <c r="B1487">
        <v>2</v>
      </c>
      <c r="C1487" s="9">
        <f t="shared" si="30"/>
        <v>0.11669105359565421</v>
      </c>
    </row>
    <row r="1488" spans="1:3" x14ac:dyDescent="0.2">
      <c r="A1488" t="s">
        <v>133</v>
      </c>
      <c r="B1488">
        <v>6</v>
      </c>
      <c r="C1488" s="9">
        <f t="shared" si="30"/>
        <v>3.0821864023530869</v>
      </c>
    </row>
    <row r="1489" spans="1:3" x14ac:dyDescent="0.2">
      <c r="A1489" t="s">
        <v>133</v>
      </c>
      <c r="B1489">
        <v>4</v>
      </c>
      <c r="C1489" s="9">
        <f t="shared" si="30"/>
        <v>0.92067626702257244</v>
      </c>
    </row>
    <row r="1490" spans="1:3" x14ac:dyDescent="0.2">
      <c r="A1490" t="s">
        <v>133</v>
      </c>
      <c r="B1490">
        <v>6</v>
      </c>
      <c r="C1490" s="9">
        <f t="shared" si="30"/>
        <v>3.0821864023530869</v>
      </c>
    </row>
    <row r="1491" spans="1:3" x14ac:dyDescent="0.2">
      <c r="A1491" t="s">
        <v>133</v>
      </c>
      <c r="B1491">
        <v>5</v>
      </c>
      <c r="C1491" s="9">
        <f t="shared" si="30"/>
        <v>1.7901885988602571</v>
      </c>
    </row>
    <row r="1492" spans="1:3" x14ac:dyDescent="0.2">
      <c r="A1492" t="s">
        <v>133</v>
      </c>
      <c r="B1492">
        <v>3</v>
      </c>
      <c r="C1492" s="9">
        <f t="shared" si="30"/>
        <v>0.39065151514322999</v>
      </c>
    </row>
    <row r="1493" spans="1:3" x14ac:dyDescent="0.2">
      <c r="A1493" t="s">
        <v>133</v>
      </c>
      <c r="B1493">
        <v>7</v>
      </c>
      <c r="C1493" s="9">
        <f t="shared" si="30"/>
        <v>4.8793315934340233</v>
      </c>
    </row>
    <row r="1494" spans="1:3" x14ac:dyDescent="0.2">
      <c r="A1494" t="s">
        <v>133</v>
      </c>
      <c r="B1494">
        <v>5</v>
      </c>
      <c r="C1494" s="9">
        <f t="shared" si="30"/>
        <v>1.7901885988602571</v>
      </c>
    </row>
    <row r="1495" spans="1:3" x14ac:dyDescent="0.2">
      <c r="A1495" t="s">
        <v>133</v>
      </c>
      <c r="B1495">
        <v>7</v>
      </c>
      <c r="C1495" s="9">
        <f t="shared" si="30"/>
        <v>4.8793315934340233</v>
      </c>
    </row>
    <row r="1496" spans="1:3" x14ac:dyDescent="0.2">
      <c r="A1496" t="s">
        <v>133</v>
      </c>
      <c r="B1496">
        <v>3</v>
      </c>
      <c r="C1496" s="9">
        <f t="shared" si="30"/>
        <v>0.39065151514322999</v>
      </c>
    </row>
    <row r="1497" spans="1:3" x14ac:dyDescent="0.2">
      <c r="A1497" t="s">
        <v>133</v>
      </c>
      <c r="B1497">
        <v>6</v>
      </c>
      <c r="C1497" s="9">
        <f t="shared" si="30"/>
        <v>3.0821864023530869</v>
      </c>
    </row>
    <row r="1498" spans="1:3" x14ac:dyDescent="0.2">
      <c r="A1498" t="s">
        <v>133</v>
      </c>
      <c r="B1498">
        <v>3</v>
      </c>
      <c r="C1498" s="9">
        <f t="shared" si="30"/>
        <v>0.39065151514322999</v>
      </c>
    </row>
    <row r="1499" spans="1:3" x14ac:dyDescent="0.2">
      <c r="A1499" t="s">
        <v>133</v>
      </c>
      <c r="B1499">
        <v>2</v>
      </c>
      <c r="C1499" s="9">
        <f t="shared" si="30"/>
        <v>0.11669105359565421</v>
      </c>
    </row>
    <row r="1500" spans="1:3" x14ac:dyDescent="0.2">
      <c r="A1500" t="s">
        <v>133</v>
      </c>
      <c r="B1500">
        <v>5</v>
      </c>
      <c r="C1500" s="9">
        <f t="shared" si="30"/>
        <v>1.7901885988602571</v>
      </c>
    </row>
    <row r="1501" spans="1:3" x14ac:dyDescent="0.2">
      <c r="A1501" t="s">
        <v>133</v>
      </c>
      <c r="B1501">
        <v>3</v>
      </c>
      <c r="C1501" s="9">
        <f t="shared" si="30"/>
        <v>0.39065151514322999</v>
      </c>
    </row>
    <row r="1502" spans="1:3" x14ac:dyDescent="0.2">
      <c r="A1502" t="s">
        <v>133</v>
      </c>
      <c r="B1502">
        <v>7</v>
      </c>
      <c r="C1502" s="9">
        <f t="shared" si="30"/>
        <v>4.8793315934340233</v>
      </c>
    </row>
    <row r="1503" spans="1:3" x14ac:dyDescent="0.2">
      <c r="A1503" t="s">
        <v>133</v>
      </c>
      <c r="B1503">
        <v>4</v>
      </c>
      <c r="C1503" s="9">
        <f t="shared" si="30"/>
        <v>0.92067626702257244</v>
      </c>
    </row>
    <row r="1504" spans="1:3" x14ac:dyDescent="0.2">
      <c r="A1504" t="s">
        <v>133</v>
      </c>
      <c r="B1504">
        <v>5</v>
      </c>
      <c r="C1504" s="9">
        <f t="shared" si="30"/>
        <v>1.7901885988602571</v>
      </c>
    </row>
    <row r="1505" spans="1:3" x14ac:dyDescent="0.2">
      <c r="A1505" t="s">
        <v>133</v>
      </c>
      <c r="B1505">
        <v>6</v>
      </c>
      <c r="C1505" s="9">
        <f t="shared" si="30"/>
        <v>3.0821864023530869</v>
      </c>
    </row>
    <row r="1506" spans="1:3" x14ac:dyDescent="0.2">
      <c r="A1506" t="s">
        <v>133</v>
      </c>
      <c r="B1506">
        <v>3</v>
      </c>
      <c r="C1506" s="9">
        <f t="shared" si="30"/>
        <v>0.39065151514322999</v>
      </c>
    </row>
    <row r="1507" spans="1:3" x14ac:dyDescent="0.2">
      <c r="A1507" t="s">
        <v>133</v>
      </c>
      <c r="B1507">
        <v>2</v>
      </c>
      <c r="C1507" s="9">
        <f t="shared" si="30"/>
        <v>0.11669105359565421</v>
      </c>
    </row>
    <row r="1508" spans="1:3" x14ac:dyDescent="0.2">
      <c r="A1508" t="s">
        <v>133</v>
      </c>
      <c r="B1508">
        <v>6</v>
      </c>
      <c r="C1508" s="9">
        <f t="shared" si="30"/>
        <v>3.0821864023530869</v>
      </c>
    </row>
    <row r="1509" spans="1:3" x14ac:dyDescent="0.2">
      <c r="A1509" t="s">
        <v>133</v>
      </c>
      <c r="B1509">
        <v>2</v>
      </c>
      <c r="C1509" s="9">
        <f t="shared" si="30"/>
        <v>0.11669105359565421</v>
      </c>
    </row>
    <row r="1510" spans="1:3" x14ac:dyDescent="0.2">
      <c r="A1510" t="s">
        <v>133</v>
      </c>
      <c r="B1510">
        <v>4</v>
      </c>
      <c r="C1510" s="9">
        <f t="shared" si="30"/>
        <v>0.92067626702257244</v>
      </c>
    </row>
    <row r="1511" spans="1:3" x14ac:dyDescent="0.2">
      <c r="A1511" t="s">
        <v>133</v>
      </c>
      <c r="B1511">
        <v>5</v>
      </c>
      <c r="C1511" s="9">
        <f t="shared" si="30"/>
        <v>1.7901885988602571</v>
      </c>
    </row>
    <row r="1512" spans="1:3" x14ac:dyDescent="0.2">
      <c r="A1512" t="s">
        <v>133</v>
      </c>
      <c r="B1512">
        <v>5</v>
      </c>
      <c r="C1512" s="9">
        <f t="shared" si="30"/>
        <v>1.7901885988602571</v>
      </c>
    </row>
    <row r="1513" spans="1:3" x14ac:dyDescent="0.2">
      <c r="A1513" t="s">
        <v>133</v>
      </c>
      <c r="B1513">
        <v>6</v>
      </c>
      <c r="C1513" s="9">
        <f t="shared" si="30"/>
        <v>3.0821864023530869</v>
      </c>
    </row>
    <row r="1514" spans="1:3" x14ac:dyDescent="0.2">
      <c r="A1514" t="s">
        <v>133</v>
      </c>
      <c r="B1514">
        <v>6</v>
      </c>
      <c r="C1514" s="9">
        <f t="shared" si="30"/>
        <v>3.0821864023530869</v>
      </c>
    </row>
    <row r="1515" spans="1:3" x14ac:dyDescent="0.2">
      <c r="A1515" t="s">
        <v>133</v>
      </c>
      <c r="B1515">
        <v>7</v>
      </c>
      <c r="C1515" s="9">
        <f t="shared" si="30"/>
        <v>4.8793315934340233</v>
      </c>
    </row>
    <row r="1516" spans="1:3" x14ac:dyDescent="0.2">
      <c r="A1516" t="s">
        <v>133</v>
      </c>
      <c r="B1516">
        <v>3</v>
      </c>
      <c r="C1516" s="9">
        <f t="shared" si="30"/>
        <v>0.39065151514322999</v>
      </c>
    </row>
    <row r="1517" spans="1:3" x14ac:dyDescent="0.2">
      <c r="A1517" t="s">
        <v>133</v>
      </c>
      <c r="B1517">
        <v>6</v>
      </c>
      <c r="C1517" s="9">
        <f t="shared" si="30"/>
        <v>3.0821864023530869</v>
      </c>
    </row>
    <row r="1518" spans="1:3" x14ac:dyDescent="0.2">
      <c r="A1518" t="s">
        <v>133</v>
      </c>
      <c r="B1518">
        <v>2</v>
      </c>
      <c r="C1518" s="9">
        <f t="shared" si="30"/>
        <v>0.11669105359565421</v>
      </c>
    </row>
    <row r="1519" spans="1:3" x14ac:dyDescent="0.2">
      <c r="A1519" t="s">
        <v>133</v>
      </c>
      <c r="B1519">
        <v>4</v>
      </c>
      <c r="C1519" s="9">
        <f t="shared" si="30"/>
        <v>0.92067626702257244</v>
      </c>
    </row>
    <row r="1520" spans="1:3" x14ac:dyDescent="0.2">
      <c r="A1520" t="s">
        <v>133</v>
      </c>
      <c r="B1520">
        <v>2</v>
      </c>
      <c r="C1520" s="9">
        <f t="shared" si="30"/>
        <v>0.11669105359565421</v>
      </c>
    </row>
    <row r="1521" spans="1:3" x14ac:dyDescent="0.2">
      <c r="A1521" t="s">
        <v>133</v>
      </c>
      <c r="B1521">
        <v>7</v>
      </c>
      <c r="C1521" s="9">
        <f t="shared" si="30"/>
        <v>4.8793315934340233</v>
      </c>
    </row>
    <row r="1522" spans="1:3" x14ac:dyDescent="0.2">
      <c r="A1522" t="s">
        <v>133</v>
      </c>
      <c r="B1522">
        <v>7</v>
      </c>
      <c r="C1522" s="9">
        <f t="shared" si="30"/>
        <v>4.8793315934340233</v>
      </c>
    </row>
    <row r="1523" spans="1:3" x14ac:dyDescent="0.2">
      <c r="A1523" t="s">
        <v>133</v>
      </c>
      <c r="B1523">
        <v>3</v>
      </c>
      <c r="C1523" s="9">
        <f t="shared" si="30"/>
        <v>0.39065151514322999</v>
      </c>
    </row>
    <row r="1524" spans="1:3" x14ac:dyDescent="0.2">
      <c r="A1524" t="s">
        <v>133</v>
      </c>
      <c r="B1524">
        <v>5</v>
      </c>
      <c r="C1524" s="9">
        <f t="shared" si="30"/>
        <v>1.7901885988602571</v>
      </c>
    </row>
    <row r="1525" spans="1:3" x14ac:dyDescent="0.2">
      <c r="A1525" t="s">
        <v>133</v>
      </c>
      <c r="B1525">
        <v>6</v>
      </c>
      <c r="C1525" s="9">
        <f t="shared" si="30"/>
        <v>3.0821864023530869</v>
      </c>
    </row>
    <row r="1526" spans="1:3" x14ac:dyDescent="0.2">
      <c r="A1526" t="s">
        <v>133</v>
      </c>
      <c r="B1526">
        <v>4</v>
      </c>
      <c r="C1526" s="9">
        <f t="shared" si="30"/>
        <v>0.92067626702257244</v>
      </c>
    </row>
    <row r="1527" spans="1:3" x14ac:dyDescent="0.2">
      <c r="A1527" t="s">
        <v>133</v>
      </c>
      <c r="B1527">
        <v>5</v>
      </c>
      <c r="C1527" s="9">
        <f t="shared" si="30"/>
        <v>1.7901885988602571</v>
      </c>
    </row>
    <row r="1528" spans="1:3" x14ac:dyDescent="0.2">
      <c r="A1528" t="s">
        <v>133</v>
      </c>
      <c r="B1528">
        <v>7</v>
      </c>
      <c r="C1528" s="9">
        <f t="shared" si="30"/>
        <v>4.8793315934340233</v>
      </c>
    </row>
    <row r="1529" spans="1:3" x14ac:dyDescent="0.2">
      <c r="A1529" t="s">
        <v>133</v>
      </c>
      <c r="B1529">
        <v>4</v>
      </c>
      <c r="C1529" s="9">
        <f t="shared" ref="C1529:C1586" si="31">0.01479*(B1529^2.98)</f>
        <v>0.92067626702257244</v>
      </c>
    </row>
    <row r="1530" spans="1:3" x14ac:dyDescent="0.2">
      <c r="A1530" t="s">
        <v>133</v>
      </c>
      <c r="B1530">
        <v>6</v>
      </c>
      <c r="C1530" s="9">
        <f t="shared" si="31"/>
        <v>3.0821864023530869</v>
      </c>
    </row>
    <row r="1531" spans="1:3" x14ac:dyDescent="0.2">
      <c r="A1531" t="s">
        <v>133</v>
      </c>
      <c r="B1531">
        <v>5</v>
      </c>
      <c r="C1531" s="9">
        <f t="shared" si="31"/>
        <v>1.7901885988602571</v>
      </c>
    </row>
    <row r="1532" spans="1:3" x14ac:dyDescent="0.2">
      <c r="A1532" t="s">
        <v>133</v>
      </c>
      <c r="B1532">
        <v>3</v>
      </c>
      <c r="C1532" s="9">
        <f t="shared" si="31"/>
        <v>0.39065151514322999</v>
      </c>
    </row>
    <row r="1533" spans="1:3" x14ac:dyDescent="0.2">
      <c r="A1533" t="s">
        <v>133</v>
      </c>
      <c r="B1533">
        <v>3</v>
      </c>
      <c r="C1533" s="9">
        <f t="shared" si="31"/>
        <v>0.39065151514322999</v>
      </c>
    </row>
    <row r="1534" spans="1:3" x14ac:dyDescent="0.2">
      <c r="A1534" t="s">
        <v>133</v>
      </c>
      <c r="B1534">
        <v>2</v>
      </c>
      <c r="C1534" s="9">
        <f t="shared" si="31"/>
        <v>0.11669105359565421</v>
      </c>
    </row>
    <row r="1535" spans="1:3" x14ac:dyDescent="0.2">
      <c r="A1535" t="s">
        <v>133</v>
      </c>
      <c r="B1535">
        <v>4</v>
      </c>
      <c r="C1535" s="9">
        <f t="shared" si="31"/>
        <v>0.92067626702257244</v>
      </c>
    </row>
    <row r="1536" spans="1:3" x14ac:dyDescent="0.2">
      <c r="A1536" t="s">
        <v>133</v>
      </c>
      <c r="B1536">
        <v>6</v>
      </c>
      <c r="C1536" s="9">
        <f t="shared" si="31"/>
        <v>3.0821864023530869</v>
      </c>
    </row>
    <row r="1537" spans="1:3" x14ac:dyDescent="0.2">
      <c r="A1537" t="s">
        <v>133</v>
      </c>
      <c r="B1537">
        <v>5</v>
      </c>
      <c r="C1537" s="9">
        <f t="shared" si="31"/>
        <v>1.7901885988602571</v>
      </c>
    </row>
    <row r="1538" spans="1:3" x14ac:dyDescent="0.2">
      <c r="A1538" t="s">
        <v>133</v>
      </c>
      <c r="B1538">
        <v>7</v>
      </c>
      <c r="C1538" s="9">
        <f t="shared" si="31"/>
        <v>4.8793315934340233</v>
      </c>
    </row>
    <row r="1539" spans="1:3" x14ac:dyDescent="0.2">
      <c r="A1539" t="s">
        <v>133</v>
      </c>
      <c r="B1539">
        <v>3</v>
      </c>
      <c r="C1539" s="9">
        <f t="shared" si="31"/>
        <v>0.39065151514322999</v>
      </c>
    </row>
    <row r="1540" spans="1:3" x14ac:dyDescent="0.2">
      <c r="A1540" t="s">
        <v>133</v>
      </c>
      <c r="B1540">
        <v>3</v>
      </c>
      <c r="C1540" s="9">
        <f t="shared" si="31"/>
        <v>0.39065151514322999</v>
      </c>
    </row>
    <row r="1541" spans="1:3" x14ac:dyDescent="0.2">
      <c r="A1541" t="s">
        <v>133</v>
      </c>
      <c r="B1541">
        <v>4</v>
      </c>
      <c r="C1541" s="9">
        <f t="shared" si="31"/>
        <v>0.92067626702257244</v>
      </c>
    </row>
    <row r="1542" spans="1:3" x14ac:dyDescent="0.2">
      <c r="A1542" t="s">
        <v>133</v>
      </c>
      <c r="B1542">
        <v>7</v>
      </c>
      <c r="C1542" s="9">
        <f t="shared" si="31"/>
        <v>4.8793315934340233</v>
      </c>
    </row>
    <row r="1543" spans="1:3" x14ac:dyDescent="0.2">
      <c r="A1543" t="s">
        <v>133</v>
      </c>
      <c r="B1543">
        <v>4</v>
      </c>
      <c r="C1543" s="9">
        <f t="shared" si="31"/>
        <v>0.92067626702257244</v>
      </c>
    </row>
    <row r="1544" spans="1:3" x14ac:dyDescent="0.2">
      <c r="A1544" t="s">
        <v>133</v>
      </c>
      <c r="B1544">
        <v>2</v>
      </c>
      <c r="C1544" s="9">
        <f t="shared" si="31"/>
        <v>0.11669105359565421</v>
      </c>
    </row>
    <row r="1545" spans="1:3" x14ac:dyDescent="0.2">
      <c r="A1545" t="s">
        <v>133</v>
      </c>
      <c r="B1545">
        <v>7</v>
      </c>
      <c r="C1545" s="9">
        <f t="shared" si="31"/>
        <v>4.8793315934340233</v>
      </c>
    </row>
    <row r="1546" spans="1:3" x14ac:dyDescent="0.2">
      <c r="A1546" t="s">
        <v>133</v>
      </c>
      <c r="B1546">
        <v>3</v>
      </c>
      <c r="C1546" s="9">
        <f t="shared" si="31"/>
        <v>0.39065151514322999</v>
      </c>
    </row>
    <row r="1547" spans="1:3" x14ac:dyDescent="0.2">
      <c r="A1547" t="s">
        <v>133</v>
      </c>
      <c r="B1547">
        <v>7</v>
      </c>
      <c r="C1547" s="9">
        <f t="shared" si="31"/>
        <v>4.8793315934340233</v>
      </c>
    </row>
    <row r="1548" spans="1:3" x14ac:dyDescent="0.2">
      <c r="A1548" t="s">
        <v>133</v>
      </c>
      <c r="B1548">
        <v>2</v>
      </c>
      <c r="C1548" s="9">
        <f t="shared" si="31"/>
        <v>0.11669105359565421</v>
      </c>
    </row>
    <row r="1549" spans="1:3" x14ac:dyDescent="0.2">
      <c r="A1549" t="s">
        <v>133</v>
      </c>
      <c r="B1549">
        <v>5</v>
      </c>
      <c r="C1549" s="9">
        <f t="shared" si="31"/>
        <v>1.7901885988602571</v>
      </c>
    </row>
    <row r="1550" spans="1:3" x14ac:dyDescent="0.2">
      <c r="A1550" t="s">
        <v>133</v>
      </c>
      <c r="B1550">
        <v>6</v>
      </c>
      <c r="C1550" s="9">
        <f t="shared" si="31"/>
        <v>3.0821864023530869</v>
      </c>
    </row>
    <row r="1551" spans="1:3" x14ac:dyDescent="0.2">
      <c r="A1551" t="s">
        <v>133</v>
      </c>
      <c r="B1551">
        <v>3</v>
      </c>
      <c r="C1551" s="9">
        <f t="shared" si="31"/>
        <v>0.39065151514322999</v>
      </c>
    </row>
    <row r="1552" spans="1:3" x14ac:dyDescent="0.2">
      <c r="A1552" t="s">
        <v>133</v>
      </c>
      <c r="B1552">
        <v>6</v>
      </c>
      <c r="C1552" s="9">
        <f t="shared" si="31"/>
        <v>3.0821864023530869</v>
      </c>
    </row>
    <row r="1553" spans="1:3" x14ac:dyDescent="0.2">
      <c r="A1553" t="s">
        <v>133</v>
      </c>
      <c r="B1553">
        <v>6</v>
      </c>
      <c r="C1553" s="9">
        <f t="shared" si="31"/>
        <v>3.0821864023530869</v>
      </c>
    </row>
    <row r="1554" spans="1:3" x14ac:dyDescent="0.2">
      <c r="A1554" t="s">
        <v>133</v>
      </c>
      <c r="B1554">
        <v>6</v>
      </c>
      <c r="C1554" s="9">
        <f t="shared" si="31"/>
        <v>3.0821864023530869</v>
      </c>
    </row>
    <row r="1555" spans="1:3" x14ac:dyDescent="0.2">
      <c r="A1555" t="s">
        <v>133</v>
      </c>
      <c r="B1555">
        <v>5</v>
      </c>
      <c r="C1555" s="9">
        <f t="shared" si="31"/>
        <v>1.7901885988602571</v>
      </c>
    </row>
    <row r="1556" spans="1:3" x14ac:dyDescent="0.2">
      <c r="A1556" t="s">
        <v>133</v>
      </c>
      <c r="B1556">
        <v>3</v>
      </c>
      <c r="C1556" s="9">
        <f t="shared" si="31"/>
        <v>0.39065151514322999</v>
      </c>
    </row>
    <row r="1557" spans="1:3" x14ac:dyDescent="0.2">
      <c r="A1557" t="s">
        <v>133</v>
      </c>
      <c r="B1557">
        <v>4</v>
      </c>
      <c r="C1557" s="9">
        <f t="shared" si="31"/>
        <v>0.92067626702257244</v>
      </c>
    </row>
    <row r="1558" spans="1:3" x14ac:dyDescent="0.2">
      <c r="A1558" t="s">
        <v>133</v>
      </c>
      <c r="B1558">
        <v>5</v>
      </c>
      <c r="C1558" s="9">
        <f t="shared" si="31"/>
        <v>1.7901885988602571</v>
      </c>
    </row>
    <row r="1559" spans="1:3" x14ac:dyDescent="0.2">
      <c r="A1559" t="s">
        <v>133</v>
      </c>
      <c r="B1559">
        <v>3</v>
      </c>
      <c r="C1559" s="9">
        <f t="shared" si="31"/>
        <v>0.39065151514322999</v>
      </c>
    </row>
    <row r="1560" spans="1:3" x14ac:dyDescent="0.2">
      <c r="A1560" t="s">
        <v>133</v>
      </c>
      <c r="B1560">
        <v>7</v>
      </c>
      <c r="C1560" s="9">
        <f t="shared" si="31"/>
        <v>4.8793315934340233</v>
      </c>
    </row>
    <row r="1561" spans="1:3" x14ac:dyDescent="0.2">
      <c r="A1561" t="s">
        <v>133</v>
      </c>
      <c r="B1561">
        <v>2</v>
      </c>
      <c r="C1561" s="9">
        <f t="shared" si="31"/>
        <v>0.11669105359565421</v>
      </c>
    </row>
    <row r="1562" spans="1:3" x14ac:dyDescent="0.2">
      <c r="A1562" t="s">
        <v>133</v>
      </c>
      <c r="B1562">
        <v>6</v>
      </c>
      <c r="C1562" s="9">
        <f t="shared" si="31"/>
        <v>3.0821864023530869</v>
      </c>
    </row>
    <row r="1563" spans="1:3" x14ac:dyDescent="0.2">
      <c r="A1563" t="s">
        <v>133</v>
      </c>
      <c r="B1563">
        <v>4</v>
      </c>
      <c r="C1563" s="9">
        <f t="shared" si="31"/>
        <v>0.92067626702257244</v>
      </c>
    </row>
    <row r="1564" spans="1:3" x14ac:dyDescent="0.2">
      <c r="A1564" t="s">
        <v>133</v>
      </c>
      <c r="B1564">
        <v>2</v>
      </c>
      <c r="C1564" s="9">
        <f t="shared" si="31"/>
        <v>0.11669105359565421</v>
      </c>
    </row>
    <row r="1565" spans="1:3" x14ac:dyDescent="0.2">
      <c r="A1565" t="s">
        <v>133</v>
      </c>
      <c r="B1565">
        <v>2</v>
      </c>
      <c r="C1565" s="9">
        <f t="shared" si="31"/>
        <v>0.11669105359565421</v>
      </c>
    </row>
    <row r="1566" spans="1:3" x14ac:dyDescent="0.2">
      <c r="A1566" t="s">
        <v>133</v>
      </c>
      <c r="B1566">
        <v>4</v>
      </c>
      <c r="C1566" s="9">
        <f t="shared" si="31"/>
        <v>0.92067626702257244</v>
      </c>
    </row>
    <row r="1567" spans="1:3" x14ac:dyDescent="0.2">
      <c r="A1567" t="s">
        <v>133</v>
      </c>
      <c r="B1567">
        <v>3</v>
      </c>
      <c r="C1567" s="9">
        <f t="shared" si="31"/>
        <v>0.39065151514322999</v>
      </c>
    </row>
    <row r="1568" spans="1:3" x14ac:dyDescent="0.2">
      <c r="A1568" t="s">
        <v>133</v>
      </c>
      <c r="B1568">
        <v>4</v>
      </c>
      <c r="C1568" s="9">
        <f t="shared" si="31"/>
        <v>0.92067626702257244</v>
      </c>
    </row>
    <row r="1569" spans="1:3" x14ac:dyDescent="0.2">
      <c r="A1569" t="s">
        <v>133</v>
      </c>
      <c r="B1569">
        <v>3</v>
      </c>
      <c r="C1569" s="9">
        <f t="shared" si="31"/>
        <v>0.39065151514322999</v>
      </c>
    </row>
    <row r="1570" spans="1:3" x14ac:dyDescent="0.2">
      <c r="A1570" t="s">
        <v>133</v>
      </c>
      <c r="B1570">
        <v>5</v>
      </c>
      <c r="C1570" s="9">
        <f t="shared" si="31"/>
        <v>1.7901885988602571</v>
      </c>
    </row>
    <row r="1571" spans="1:3" x14ac:dyDescent="0.2">
      <c r="A1571" t="s">
        <v>133</v>
      </c>
      <c r="B1571">
        <v>2</v>
      </c>
      <c r="C1571" s="9">
        <f t="shared" si="31"/>
        <v>0.11669105359565421</v>
      </c>
    </row>
    <row r="1572" spans="1:3" x14ac:dyDescent="0.2">
      <c r="A1572" t="s">
        <v>133</v>
      </c>
      <c r="B1572">
        <v>7</v>
      </c>
      <c r="C1572" s="9">
        <f t="shared" si="31"/>
        <v>4.8793315934340233</v>
      </c>
    </row>
    <row r="1573" spans="1:3" x14ac:dyDescent="0.2">
      <c r="A1573" t="s">
        <v>133</v>
      </c>
      <c r="B1573">
        <v>7</v>
      </c>
      <c r="C1573" s="9">
        <f t="shared" si="31"/>
        <v>4.8793315934340233</v>
      </c>
    </row>
    <row r="1574" spans="1:3" x14ac:dyDescent="0.2">
      <c r="A1574" t="s">
        <v>133</v>
      </c>
      <c r="B1574">
        <v>5</v>
      </c>
      <c r="C1574" s="9">
        <f t="shared" si="31"/>
        <v>1.7901885988602571</v>
      </c>
    </row>
    <row r="1575" spans="1:3" x14ac:dyDescent="0.2">
      <c r="A1575" t="s">
        <v>133</v>
      </c>
      <c r="B1575">
        <v>2</v>
      </c>
      <c r="C1575" s="9">
        <f t="shared" si="31"/>
        <v>0.11669105359565421</v>
      </c>
    </row>
    <row r="1576" spans="1:3" x14ac:dyDescent="0.2">
      <c r="A1576" t="s">
        <v>133</v>
      </c>
      <c r="B1576">
        <v>6</v>
      </c>
      <c r="C1576" s="9">
        <f t="shared" si="31"/>
        <v>3.0821864023530869</v>
      </c>
    </row>
    <row r="1577" spans="1:3" x14ac:dyDescent="0.2">
      <c r="A1577" t="s">
        <v>133</v>
      </c>
      <c r="B1577">
        <v>5</v>
      </c>
      <c r="C1577" s="9">
        <f t="shared" si="31"/>
        <v>1.7901885988602571</v>
      </c>
    </row>
    <row r="1578" spans="1:3" x14ac:dyDescent="0.2">
      <c r="A1578" t="s">
        <v>133</v>
      </c>
      <c r="B1578">
        <v>2</v>
      </c>
      <c r="C1578" s="9">
        <f t="shared" si="31"/>
        <v>0.11669105359565421</v>
      </c>
    </row>
    <row r="1579" spans="1:3" x14ac:dyDescent="0.2">
      <c r="A1579" t="s">
        <v>133</v>
      </c>
      <c r="B1579">
        <v>7</v>
      </c>
      <c r="C1579" s="9">
        <f t="shared" si="31"/>
        <v>4.8793315934340233</v>
      </c>
    </row>
    <row r="1580" spans="1:3" x14ac:dyDescent="0.2">
      <c r="A1580" t="s">
        <v>133</v>
      </c>
      <c r="B1580">
        <v>5</v>
      </c>
      <c r="C1580" s="9">
        <f t="shared" si="31"/>
        <v>1.7901885988602571</v>
      </c>
    </row>
    <row r="1581" spans="1:3" x14ac:dyDescent="0.2">
      <c r="A1581" t="s">
        <v>133</v>
      </c>
      <c r="B1581">
        <v>5</v>
      </c>
      <c r="C1581" s="9">
        <f t="shared" si="31"/>
        <v>1.7901885988602571</v>
      </c>
    </row>
    <row r="1582" spans="1:3" x14ac:dyDescent="0.2">
      <c r="A1582" t="s">
        <v>133</v>
      </c>
      <c r="B1582">
        <v>2</v>
      </c>
      <c r="C1582" s="9">
        <f t="shared" si="31"/>
        <v>0.11669105359565421</v>
      </c>
    </row>
    <row r="1583" spans="1:3" x14ac:dyDescent="0.2">
      <c r="A1583" t="s">
        <v>133</v>
      </c>
      <c r="B1583">
        <v>2</v>
      </c>
      <c r="C1583" s="9">
        <f t="shared" si="31"/>
        <v>0.11669105359565421</v>
      </c>
    </row>
    <row r="1584" spans="1:3" x14ac:dyDescent="0.2">
      <c r="A1584" t="s">
        <v>133</v>
      </c>
      <c r="B1584">
        <v>4</v>
      </c>
      <c r="C1584" s="9">
        <f t="shared" si="31"/>
        <v>0.92067626702257244</v>
      </c>
    </row>
    <row r="1585" spans="1:3" x14ac:dyDescent="0.2">
      <c r="A1585" t="s">
        <v>133</v>
      </c>
      <c r="B1585">
        <v>2</v>
      </c>
      <c r="C1585" s="9">
        <f t="shared" si="31"/>
        <v>0.11669105359565421</v>
      </c>
    </row>
    <row r="1586" spans="1:3" x14ac:dyDescent="0.2">
      <c r="A1586" t="s">
        <v>133</v>
      </c>
      <c r="B1586">
        <v>7</v>
      </c>
      <c r="C1586" s="9">
        <f t="shared" si="31"/>
        <v>4.8793315934340233</v>
      </c>
    </row>
    <row r="1587" spans="1:3" x14ac:dyDescent="0.2">
      <c r="A1587" t="s">
        <v>43</v>
      </c>
      <c r="B1587">
        <v>14</v>
      </c>
      <c r="C1587" s="9">
        <f>0.00977*(B1587^3.07)</f>
        <v>32.248359992126154</v>
      </c>
    </row>
    <row r="1588" spans="1:3" x14ac:dyDescent="0.2">
      <c r="A1588" t="s">
        <v>43</v>
      </c>
      <c r="B1588">
        <v>15</v>
      </c>
      <c r="C1588" s="9">
        <f t="shared" ref="C1588:C1651" si="32">0.00977*(B1588^3.07)</f>
        <v>39.856093499755346</v>
      </c>
    </row>
    <row r="1589" spans="1:3" x14ac:dyDescent="0.2">
      <c r="A1589" t="s">
        <v>43</v>
      </c>
      <c r="B1589">
        <v>14</v>
      </c>
      <c r="C1589" s="9">
        <f t="shared" si="32"/>
        <v>32.248359992126154</v>
      </c>
    </row>
    <row r="1590" spans="1:3" x14ac:dyDescent="0.2">
      <c r="A1590" t="s">
        <v>43</v>
      </c>
      <c r="B1590">
        <v>15</v>
      </c>
      <c r="C1590" s="9">
        <f t="shared" si="32"/>
        <v>39.856093499755346</v>
      </c>
    </row>
    <row r="1591" spans="1:3" x14ac:dyDescent="0.2">
      <c r="A1591" t="s">
        <v>43</v>
      </c>
      <c r="B1591">
        <v>15</v>
      </c>
      <c r="C1591" s="9">
        <f t="shared" si="32"/>
        <v>39.856093499755346</v>
      </c>
    </row>
    <row r="1592" spans="1:3" x14ac:dyDescent="0.2">
      <c r="A1592" t="s">
        <v>43</v>
      </c>
      <c r="B1592">
        <v>13</v>
      </c>
      <c r="C1592" s="9">
        <f t="shared" si="32"/>
        <v>25.68624705141206</v>
      </c>
    </row>
    <row r="1593" spans="1:3" x14ac:dyDescent="0.2">
      <c r="A1593" t="s">
        <v>43</v>
      </c>
      <c r="B1593">
        <v>14</v>
      </c>
      <c r="C1593" s="9">
        <f t="shared" si="32"/>
        <v>32.248359992126154</v>
      </c>
    </row>
    <row r="1594" spans="1:3" x14ac:dyDescent="0.2">
      <c r="A1594" t="s">
        <v>43</v>
      </c>
      <c r="B1594">
        <v>12</v>
      </c>
      <c r="C1594" s="9">
        <f t="shared" si="32"/>
        <v>20.090048680034954</v>
      </c>
    </row>
    <row r="1595" spans="1:3" x14ac:dyDescent="0.2">
      <c r="A1595" t="s">
        <v>43</v>
      </c>
      <c r="B1595">
        <v>16</v>
      </c>
      <c r="C1595" s="9">
        <f t="shared" si="32"/>
        <v>48.589553748130214</v>
      </c>
    </row>
    <row r="1596" spans="1:3" x14ac:dyDescent="0.2">
      <c r="A1596" t="s">
        <v>43</v>
      </c>
      <c r="B1596">
        <v>13</v>
      </c>
      <c r="C1596" s="9">
        <f t="shared" si="32"/>
        <v>25.68624705141206</v>
      </c>
    </row>
    <row r="1597" spans="1:3" x14ac:dyDescent="0.2">
      <c r="A1597" t="s">
        <v>43</v>
      </c>
      <c r="B1597">
        <v>15</v>
      </c>
      <c r="C1597" s="9">
        <f t="shared" si="32"/>
        <v>39.856093499755346</v>
      </c>
    </row>
    <row r="1598" spans="1:3" x14ac:dyDescent="0.2">
      <c r="A1598" t="s">
        <v>43</v>
      </c>
      <c r="B1598">
        <v>17</v>
      </c>
      <c r="C1598" s="9">
        <f t="shared" si="32"/>
        <v>58.529222142756957</v>
      </c>
    </row>
    <row r="1599" spans="1:3" x14ac:dyDescent="0.2">
      <c r="A1599" t="s">
        <v>43</v>
      </c>
      <c r="B1599">
        <v>12</v>
      </c>
      <c r="C1599" s="9">
        <f t="shared" si="32"/>
        <v>20.090048680034954</v>
      </c>
    </row>
    <row r="1600" spans="1:3" x14ac:dyDescent="0.2">
      <c r="A1600" t="s">
        <v>43</v>
      </c>
      <c r="B1600">
        <v>14</v>
      </c>
      <c r="C1600" s="9">
        <f t="shared" si="32"/>
        <v>32.248359992126154</v>
      </c>
    </row>
    <row r="1601" spans="1:3" x14ac:dyDescent="0.2">
      <c r="A1601" t="s">
        <v>43</v>
      </c>
      <c r="B1601">
        <v>15</v>
      </c>
      <c r="C1601" s="9">
        <f t="shared" si="32"/>
        <v>39.856093499755346</v>
      </c>
    </row>
    <row r="1602" spans="1:3" x14ac:dyDescent="0.2">
      <c r="A1602" t="s">
        <v>43</v>
      </c>
      <c r="B1602">
        <v>12</v>
      </c>
      <c r="C1602" s="9">
        <f t="shared" si="32"/>
        <v>20.090048680034954</v>
      </c>
    </row>
    <row r="1603" spans="1:3" x14ac:dyDescent="0.2">
      <c r="A1603" t="s">
        <v>43</v>
      </c>
      <c r="B1603">
        <v>17</v>
      </c>
      <c r="C1603" s="9">
        <f t="shared" si="32"/>
        <v>58.529222142756957</v>
      </c>
    </row>
    <row r="1604" spans="1:3" x14ac:dyDescent="0.2">
      <c r="A1604" t="s">
        <v>43</v>
      </c>
      <c r="B1604">
        <v>12</v>
      </c>
      <c r="C1604" s="9">
        <f t="shared" si="32"/>
        <v>20.090048680034954</v>
      </c>
    </row>
    <row r="1605" spans="1:3" x14ac:dyDescent="0.2">
      <c r="A1605" t="s">
        <v>43</v>
      </c>
      <c r="B1605">
        <v>14</v>
      </c>
      <c r="C1605" s="9">
        <f t="shared" si="32"/>
        <v>32.248359992126154</v>
      </c>
    </row>
    <row r="1606" spans="1:3" x14ac:dyDescent="0.2">
      <c r="A1606" t="s">
        <v>43</v>
      </c>
      <c r="B1606">
        <v>17</v>
      </c>
      <c r="C1606" s="9">
        <f t="shared" si="32"/>
        <v>58.529222142756957</v>
      </c>
    </row>
    <row r="1607" spans="1:3" x14ac:dyDescent="0.2">
      <c r="A1607" t="s">
        <v>43</v>
      </c>
      <c r="B1607">
        <v>15</v>
      </c>
      <c r="C1607" s="9">
        <f t="shared" si="32"/>
        <v>39.856093499755346</v>
      </c>
    </row>
    <row r="1608" spans="1:3" x14ac:dyDescent="0.2">
      <c r="A1608" t="s">
        <v>43</v>
      </c>
      <c r="B1608">
        <v>12</v>
      </c>
      <c r="C1608" s="9">
        <f t="shared" si="32"/>
        <v>20.090048680034954</v>
      </c>
    </row>
    <row r="1609" spans="1:3" x14ac:dyDescent="0.2">
      <c r="A1609" t="s">
        <v>43</v>
      </c>
      <c r="B1609">
        <v>13</v>
      </c>
      <c r="C1609" s="9">
        <f t="shared" si="32"/>
        <v>25.68624705141206</v>
      </c>
    </row>
    <row r="1610" spans="1:3" x14ac:dyDescent="0.2">
      <c r="A1610" t="s">
        <v>43</v>
      </c>
      <c r="B1610">
        <v>17</v>
      </c>
      <c r="C1610" s="9">
        <f t="shared" si="32"/>
        <v>58.529222142756957</v>
      </c>
    </row>
    <row r="1611" spans="1:3" x14ac:dyDescent="0.2">
      <c r="A1611" t="s">
        <v>43</v>
      </c>
      <c r="B1611">
        <v>12</v>
      </c>
      <c r="C1611" s="9">
        <f t="shared" si="32"/>
        <v>20.090048680034954</v>
      </c>
    </row>
    <row r="1612" spans="1:3" x14ac:dyDescent="0.2">
      <c r="A1612" t="s">
        <v>43</v>
      </c>
      <c r="B1612">
        <v>12</v>
      </c>
      <c r="C1612" s="9">
        <f t="shared" si="32"/>
        <v>20.090048680034954</v>
      </c>
    </row>
    <row r="1613" spans="1:3" x14ac:dyDescent="0.2">
      <c r="A1613" t="s">
        <v>43</v>
      </c>
      <c r="B1613">
        <v>15</v>
      </c>
      <c r="C1613" s="9">
        <f t="shared" si="32"/>
        <v>39.856093499755346</v>
      </c>
    </row>
    <row r="1614" spans="1:3" x14ac:dyDescent="0.2">
      <c r="A1614" t="s">
        <v>43</v>
      </c>
      <c r="B1614">
        <v>17</v>
      </c>
      <c r="C1614" s="9">
        <f t="shared" si="32"/>
        <v>58.529222142756957</v>
      </c>
    </row>
    <row r="1615" spans="1:3" x14ac:dyDescent="0.2">
      <c r="A1615" t="s">
        <v>43</v>
      </c>
      <c r="B1615">
        <v>12</v>
      </c>
      <c r="C1615" s="9">
        <f t="shared" si="32"/>
        <v>20.090048680034954</v>
      </c>
    </row>
    <row r="1616" spans="1:3" x14ac:dyDescent="0.2">
      <c r="A1616" t="s">
        <v>43</v>
      </c>
      <c r="B1616">
        <v>12</v>
      </c>
      <c r="C1616" s="9">
        <f t="shared" si="32"/>
        <v>20.090048680034954</v>
      </c>
    </row>
    <row r="1617" spans="1:3" x14ac:dyDescent="0.2">
      <c r="A1617" t="s">
        <v>43</v>
      </c>
      <c r="B1617">
        <v>14</v>
      </c>
      <c r="C1617" s="9">
        <f t="shared" si="32"/>
        <v>32.248359992126154</v>
      </c>
    </row>
    <row r="1618" spans="1:3" x14ac:dyDescent="0.2">
      <c r="A1618" t="s">
        <v>43</v>
      </c>
      <c r="B1618">
        <v>15</v>
      </c>
      <c r="C1618" s="9">
        <f t="shared" si="32"/>
        <v>39.856093499755346</v>
      </c>
    </row>
    <row r="1619" spans="1:3" x14ac:dyDescent="0.2">
      <c r="A1619" t="s">
        <v>43</v>
      </c>
      <c r="B1619">
        <v>12</v>
      </c>
      <c r="C1619" s="9">
        <f t="shared" si="32"/>
        <v>20.090048680034954</v>
      </c>
    </row>
    <row r="1620" spans="1:3" x14ac:dyDescent="0.2">
      <c r="A1620" t="s">
        <v>43</v>
      </c>
      <c r="B1620">
        <v>15</v>
      </c>
      <c r="C1620" s="9">
        <f t="shared" si="32"/>
        <v>39.856093499755346</v>
      </c>
    </row>
    <row r="1621" spans="1:3" x14ac:dyDescent="0.2">
      <c r="A1621" t="s">
        <v>43</v>
      </c>
      <c r="B1621">
        <v>13</v>
      </c>
      <c r="C1621" s="9">
        <f t="shared" si="32"/>
        <v>25.68624705141206</v>
      </c>
    </row>
    <row r="1622" spans="1:3" x14ac:dyDescent="0.2">
      <c r="A1622" t="s">
        <v>43</v>
      </c>
      <c r="B1622">
        <v>12</v>
      </c>
      <c r="C1622" s="9">
        <f t="shared" si="32"/>
        <v>20.090048680034954</v>
      </c>
    </row>
    <row r="1623" spans="1:3" x14ac:dyDescent="0.2">
      <c r="A1623" t="s">
        <v>43</v>
      </c>
      <c r="B1623">
        <v>13</v>
      </c>
      <c r="C1623" s="9">
        <f t="shared" si="32"/>
        <v>25.68624705141206</v>
      </c>
    </row>
    <row r="1624" spans="1:3" x14ac:dyDescent="0.2">
      <c r="A1624" t="s">
        <v>43</v>
      </c>
      <c r="B1624">
        <v>14</v>
      </c>
      <c r="C1624" s="9">
        <f t="shared" si="32"/>
        <v>32.248359992126154</v>
      </c>
    </row>
    <row r="1625" spans="1:3" x14ac:dyDescent="0.2">
      <c r="A1625" t="s">
        <v>43</v>
      </c>
      <c r="B1625">
        <v>15</v>
      </c>
      <c r="C1625" s="9">
        <f t="shared" si="32"/>
        <v>39.856093499755346</v>
      </c>
    </row>
    <row r="1626" spans="1:3" x14ac:dyDescent="0.2">
      <c r="A1626" t="s">
        <v>43</v>
      </c>
      <c r="B1626">
        <v>16</v>
      </c>
      <c r="C1626" s="9">
        <f t="shared" si="32"/>
        <v>48.589553748130214</v>
      </c>
    </row>
    <row r="1627" spans="1:3" x14ac:dyDescent="0.2">
      <c r="A1627" t="s">
        <v>43</v>
      </c>
      <c r="B1627">
        <v>15</v>
      </c>
      <c r="C1627" s="9">
        <f t="shared" si="32"/>
        <v>39.856093499755346</v>
      </c>
    </row>
    <row r="1628" spans="1:3" x14ac:dyDescent="0.2">
      <c r="A1628" t="s">
        <v>43</v>
      </c>
      <c r="B1628">
        <v>15</v>
      </c>
      <c r="C1628" s="9">
        <f t="shared" si="32"/>
        <v>39.856093499755346</v>
      </c>
    </row>
    <row r="1629" spans="1:3" x14ac:dyDescent="0.2">
      <c r="A1629" t="s">
        <v>43</v>
      </c>
      <c r="B1629">
        <v>17</v>
      </c>
      <c r="C1629" s="9">
        <f t="shared" si="32"/>
        <v>58.529222142756957</v>
      </c>
    </row>
    <row r="1630" spans="1:3" x14ac:dyDescent="0.2">
      <c r="A1630" t="s">
        <v>43</v>
      </c>
      <c r="B1630">
        <v>13</v>
      </c>
      <c r="C1630" s="9">
        <f t="shared" si="32"/>
        <v>25.68624705141206</v>
      </c>
    </row>
    <row r="1631" spans="1:3" x14ac:dyDescent="0.2">
      <c r="A1631" t="s">
        <v>43</v>
      </c>
      <c r="B1631">
        <v>14</v>
      </c>
      <c r="C1631" s="9">
        <f t="shared" si="32"/>
        <v>32.248359992126154</v>
      </c>
    </row>
    <row r="1632" spans="1:3" x14ac:dyDescent="0.2">
      <c r="A1632" t="s">
        <v>43</v>
      </c>
      <c r="B1632">
        <v>15</v>
      </c>
      <c r="C1632" s="9">
        <f t="shared" si="32"/>
        <v>39.856093499755346</v>
      </c>
    </row>
    <row r="1633" spans="1:3" x14ac:dyDescent="0.2">
      <c r="A1633" t="s">
        <v>43</v>
      </c>
      <c r="B1633">
        <v>13</v>
      </c>
      <c r="C1633" s="9">
        <f t="shared" si="32"/>
        <v>25.68624705141206</v>
      </c>
    </row>
    <row r="1634" spans="1:3" x14ac:dyDescent="0.2">
      <c r="A1634" t="s">
        <v>43</v>
      </c>
      <c r="B1634">
        <v>12</v>
      </c>
      <c r="C1634" s="9">
        <f t="shared" si="32"/>
        <v>20.090048680034954</v>
      </c>
    </row>
    <row r="1635" spans="1:3" x14ac:dyDescent="0.2">
      <c r="A1635" t="s">
        <v>43</v>
      </c>
      <c r="B1635">
        <v>12</v>
      </c>
      <c r="C1635" s="9">
        <f t="shared" si="32"/>
        <v>20.090048680034954</v>
      </c>
    </row>
    <row r="1636" spans="1:3" x14ac:dyDescent="0.2">
      <c r="A1636" t="s">
        <v>43</v>
      </c>
      <c r="B1636">
        <v>15</v>
      </c>
      <c r="C1636" s="9">
        <f t="shared" si="32"/>
        <v>39.856093499755346</v>
      </c>
    </row>
    <row r="1637" spans="1:3" x14ac:dyDescent="0.2">
      <c r="A1637" t="s">
        <v>43</v>
      </c>
      <c r="B1637">
        <v>14</v>
      </c>
      <c r="C1637" s="9">
        <f t="shared" si="32"/>
        <v>32.248359992126154</v>
      </c>
    </row>
    <row r="1638" spans="1:3" x14ac:dyDescent="0.2">
      <c r="A1638" t="s">
        <v>43</v>
      </c>
      <c r="B1638">
        <v>17</v>
      </c>
      <c r="C1638" s="9">
        <f t="shared" si="32"/>
        <v>58.529222142756957</v>
      </c>
    </row>
    <row r="1639" spans="1:3" x14ac:dyDescent="0.2">
      <c r="A1639" t="s">
        <v>43</v>
      </c>
      <c r="B1639">
        <v>12</v>
      </c>
      <c r="C1639" s="9">
        <f t="shared" si="32"/>
        <v>20.090048680034954</v>
      </c>
    </row>
    <row r="1640" spans="1:3" x14ac:dyDescent="0.2">
      <c r="A1640" t="s">
        <v>43</v>
      </c>
      <c r="B1640">
        <v>16</v>
      </c>
      <c r="C1640" s="9">
        <f t="shared" si="32"/>
        <v>48.589553748130214</v>
      </c>
    </row>
    <row r="1641" spans="1:3" x14ac:dyDescent="0.2">
      <c r="A1641" t="s">
        <v>43</v>
      </c>
      <c r="B1641">
        <v>13</v>
      </c>
      <c r="C1641" s="9">
        <f t="shared" si="32"/>
        <v>25.68624705141206</v>
      </c>
    </row>
    <row r="1642" spans="1:3" x14ac:dyDescent="0.2">
      <c r="A1642" t="s">
        <v>43</v>
      </c>
      <c r="B1642">
        <v>12</v>
      </c>
      <c r="C1642" s="9">
        <f t="shared" si="32"/>
        <v>20.090048680034954</v>
      </c>
    </row>
    <row r="1643" spans="1:3" x14ac:dyDescent="0.2">
      <c r="A1643" t="s">
        <v>43</v>
      </c>
      <c r="B1643">
        <v>17</v>
      </c>
      <c r="C1643" s="9">
        <f t="shared" si="32"/>
        <v>58.529222142756957</v>
      </c>
    </row>
    <row r="1644" spans="1:3" x14ac:dyDescent="0.2">
      <c r="A1644" t="s">
        <v>43</v>
      </c>
      <c r="B1644">
        <v>16</v>
      </c>
      <c r="C1644" s="9">
        <f t="shared" si="32"/>
        <v>48.589553748130214</v>
      </c>
    </row>
    <row r="1645" spans="1:3" x14ac:dyDescent="0.2">
      <c r="A1645" t="s">
        <v>43</v>
      </c>
      <c r="B1645">
        <v>15</v>
      </c>
      <c r="C1645" s="9">
        <f t="shared" si="32"/>
        <v>39.856093499755346</v>
      </c>
    </row>
    <row r="1646" spans="1:3" x14ac:dyDescent="0.2">
      <c r="A1646" t="s">
        <v>43</v>
      </c>
      <c r="B1646">
        <v>16</v>
      </c>
      <c r="C1646" s="9">
        <f t="shared" si="32"/>
        <v>48.589553748130214</v>
      </c>
    </row>
    <row r="1647" spans="1:3" x14ac:dyDescent="0.2">
      <c r="A1647" t="s">
        <v>43</v>
      </c>
      <c r="B1647">
        <v>12</v>
      </c>
      <c r="C1647" s="9">
        <f t="shared" si="32"/>
        <v>20.090048680034954</v>
      </c>
    </row>
    <row r="1648" spans="1:3" x14ac:dyDescent="0.2">
      <c r="A1648" t="s">
        <v>43</v>
      </c>
      <c r="B1648">
        <v>12</v>
      </c>
      <c r="C1648" s="9">
        <f t="shared" si="32"/>
        <v>20.090048680034954</v>
      </c>
    </row>
    <row r="1649" spans="1:3" x14ac:dyDescent="0.2">
      <c r="A1649" t="s">
        <v>43</v>
      </c>
      <c r="B1649">
        <v>13</v>
      </c>
      <c r="C1649" s="9">
        <f t="shared" si="32"/>
        <v>25.68624705141206</v>
      </c>
    </row>
    <row r="1650" spans="1:3" x14ac:dyDescent="0.2">
      <c r="A1650" t="s">
        <v>43</v>
      </c>
      <c r="B1650">
        <v>16</v>
      </c>
      <c r="C1650" s="9">
        <f t="shared" si="32"/>
        <v>48.589553748130214</v>
      </c>
    </row>
    <row r="1651" spans="1:3" x14ac:dyDescent="0.2">
      <c r="A1651" t="s">
        <v>43</v>
      </c>
      <c r="B1651">
        <v>15</v>
      </c>
      <c r="C1651" s="9">
        <f t="shared" si="32"/>
        <v>39.856093499755346</v>
      </c>
    </row>
    <row r="1652" spans="1:3" x14ac:dyDescent="0.2">
      <c r="A1652" t="s">
        <v>43</v>
      </c>
      <c r="B1652">
        <v>12</v>
      </c>
      <c r="C1652" s="9">
        <f t="shared" ref="C1652:C1715" si="33">0.00977*(B1652^3.07)</f>
        <v>20.090048680034954</v>
      </c>
    </row>
    <row r="1653" spans="1:3" x14ac:dyDescent="0.2">
      <c r="A1653" t="s">
        <v>43</v>
      </c>
      <c r="B1653">
        <v>14</v>
      </c>
      <c r="C1653" s="9">
        <f t="shared" si="33"/>
        <v>32.248359992126154</v>
      </c>
    </row>
    <row r="1654" spans="1:3" x14ac:dyDescent="0.2">
      <c r="A1654" t="s">
        <v>43</v>
      </c>
      <c r="B1654">
        <v>14</v>
      </c>
      <c r="C1654" s="9">
        <f t="shared" si="33"/>
        <v>32.248359992126154</v>
      </c>
    </row>
    <row r="1655" spans="1:3" x14ac:dyDescent="0.2">
      <c r="A1655" t="s">
        <v>43</v>
      </c>
      <c r="B1655">
        <v>15</v>
      </c>
      <c r="C1655" s="9">
        <f t="shared" si="33"/>
        <v>39.856093499755346</v>
      </c>
    </row>
    <row r="1656" spans="1:3" x14ac:dyDescent="0.2">
      <c r="A1656" t="s">
        <v>43</v>
      </c>
      <c r="B1656">
        <v>16</v>
      </c>
      <c r="C1656" s="9">
        <f t="shared" si="33"/>
        <v>48.589553748130214</v>
      </c>
    </row>
    <row r="1657" spans="1:3" x14ac:dyDescent="0.2">
      <c r="A1657" t="s">
        <v>43</v>
      </c>
      <c r="B1657">
        <v>16</v>
      </c>
      <c r="C1657" s="9">
        <f t="shared" si="33"/>
        <v>48.589553748130214</v>
      </c>
    </row>
    <row r="1658" spans="1:3" x14ac:dyDescent="0.2">
      <c r="A1658" t="s">
        <v>43</v>
      </c>
      <c r="B1658">
        <v>16</v>
      </c>
      <c r="C1658" s="9">
        <f t="shared" si="33"/>
        <v>48.589553748130214</v>
      </c>
    </row>
    <row r="1659" spans="1:3" x14ac:dyDescent="0.2">
      <c r="A1659" t="s">
        <v>43</v>
      </c>
      <c r="B1659">
        <v>15</v>
      </c>
      <c r="C1659" s="9">
        <f t="shared" si="33"/>
        <v>39.856093499755346</v>
      </c>
    </row>
    <row r="1660" spans="1:3" x14ac:dyDescent="0.2">
      <c r="A1660" t="s">
        <v>43</v>
      </c>
      <c r="B1660">
        <v>17</v>
      </c>
      <c r="C1660" s="9">
        <f t="shared" si="33"/>
        <v>58.529222142756957</v>
      </c>
    </row>
    <row r="1661" spans="1:3" x14ac:dyDescent="0.2">
      <c r="A1661" t="s">
        <v>43</v>
      </c>
      <c r="B1661">
        <v>15</v>
      </c>
      <c r="C1661" s="9">
        <f t="shared" si="33"/>
        <v>39.856093499755346</v>
      </c>
    </row>
    <row r="1662" spans="1:3" x14ac:dyDescent="0.2">
      <c r="A1662" t="s">
        <v>43</v>
      </c>
      <c r="B1662">
        <v>14</v>
      </c>
      <c r="C1662" s="9">
        <f t="shared" si="33"/>
        <v>32.248359992126154</v>
      </c>
    </row>
    <row r="1663" spans="1:3" x14ac:dyDescent="0.2">
      <c r="A1663" t="s">
        <v>43</v>
      </c>
      <c r="B1663">
        <v>14</v>
      </c>
      <c r="C1663" s="9">
        <f t="shared" si="33"/>
        <v>32.248359992126154</v>
      </c>
    </row>
    <row r="1664" spans="1:3" x14ac:dyDescent="0.2">
      <c r="A1664" t="s">
        <v>43</v>
      </c>
      <c r="B1664">
        <v>16</v>
      </c>
      <c r="C1664" s="9">
        <f t="shared" si="33"/>
        <v>48.589553748130214</v>
      </c>
    </row>
    <row r="1665" spans="1:3" x14ac:dyDescent="0.2">
      <c r="A1665" t="s">
        <v>43</v>
      </c>
      <c r="B1665">
        <v>14</v>
      </c>
      <c r="C1665" s="9">
        <f t="shared" si="33"/>
        <v>32.248359992126154</v>
      </c>
    </row>
    <row r="1666" spans="1:3" x14ac:dyDescent="0.2">
      <c r="A1666" t="s">
        <v>43</v>
      </c>
      <c r="B1666">
        <v>14</v>
      </c>
      <c r="C1666" s="9">
        <f t="shared" si="33"/>
        <v>32.248359992126154</v>
      </c>
    </row>
    <row r="1667" spans="1:3" x14ac:dyDescent="0.2">
      <c r="A1667" t="s">
        <v>43</v>
      </c>
      <c r="B1667">
        <v>12</v>
      </c>
      <c r="C1667" s="9">
        <f t="shared" si="33"/>
        <v>20.090048680034954</v>
      </c>
    </row>
    <row r="1668" spans="1:3" x14ac:dyDescent="0.2">
      <c r="A1668" t="s">
        <v>43</v>
      </c>
      <c r="B1668">
        <v>16</v>
      </c>
      <c r="C1668" s="9">
        <f t="shared" si="33"/>
        <v>48.589553748130214</v>
      </c>
    </row>
    <row r="1669" spans="1:3" x14ac:dyDescent="0.2">
      <c r="A1669" t="s">
        <v>43</v>
      </c>
      <c r="B1669">
        <v>14</v>
      </c>
      <c r="C1669" s="9">
        <f t="shared" si="33"/>
        <v>32.248359992126154</v>
      </c>
    </row>
    <row r="1670" spans="1:3" x14ac:dyDescent="0.2">
      <c r="A1670" t="s">
        <v>43</v>
      </c>
      <c r="B1670">
        <v>14</v>
      </c>
      <c r="C1670" s="9">
        <f t="shared" si="33"/>
        <v>32.248359992126154</v>
      </c>
    </row>
    <row r="1671" spans="1:3" x14ac:dyDescent="0.2">
      <c r="A1671" t="s">
        <v>43</v>
      </c>
      <c r="B1671">
        <v>15</v>
      </c>
      <c r="C1671" s="9">
        <f t="shared" si="33"/>
        <v>39.856093499755346</v>
      </c>
    </row>
    <row r="1672" spans="1:3" x14ac:dyDescent="0.2">
      <c r="A1672" t="s">
        <v>43</v>
      </c>
      <c r="B1672">
        <v>13</v>
      </c>
      <c r="C1672" s="9">
        <f t="shared" si="33"/>
        <v>25.68624705141206</v>
      </c>
    </row>
    <row r="1673" spans="1:3" x14ac:dyDescent="0.2">
      <c r="A1673" t="s">
        <v>43</v>
      </c>
      <c r="B1673">
        <v>16</v>
      </c>
      <c r="C1673" s="9">
        <f t="shared" si="33"/>
        <v>48.589553748130214</v>
      </c>
    </row>
    <row r="1674" spans="1:3" x14ac:dyDescent="0.2">
      <c r="A1674" t="s">
        <v>43</v>
      </c>
      <c r="B1674">
        <v>14</v>
      </c>
      <c r="C1674" s="9">
        <f t="shared" si="33"/>
        <v>32.248359992126154</v>
      </c>
    </row>
    <row r="1675" spans="1:3" x14ac:dyDescent="0.2">
      <c r="A1675" t="s">
        <v>43</v>
      </c>
      <c r="B1675">
        <v>16</v>
      </c>
      <c r="C1675" s="9">
        <f t="shared" si="33"/>
        <v>48.589553748130214</v>
      </c>
    </row>
    <row r="1676" spans="1:3" x14ac:dyDescent="0.2">
      <c r="A1676" t="s">
        <v>43</v>
      </c>
      <c r="B1676">
        <v>15</v>
      </c>
      <c r="C1676" s="9">
        <f t="shared" si="33"/>
        <v>39.856093499755346</v>
      </c>
    </row>
    <row r="1677" spans="1:3" x14ac:dyDescent="0.2">
      <c r="A1677" t="s">
        <v>43</v>
      </c>
      <c r="B1677">
        <v>12</v>
      </c>
      <c r="C1677" s="9">
        <f t="shared" si="33"/>
        <v>20.090048680034954</v>
      </c>
    </row>
    <row r="1678" spans="1:3" x14ac:dyDescent="0.2">
      <c r="A1678" t="s">
        <v>43</v>
      </c>
      <c r="B1678">
        <v>13</v>
      </c>
      <c r="C1678" s="9">
        <f t="shared" si="33"/>
        <v>25.68624705141206</v>
      </c>
    </row>
    <row r="1679" spans="1:3" x14ac:dyDescent="0.2">
      <c r="A1679" t="s">
        <v>43</v>
      </c>
      <c r="B1679">
        <v>14</v>
      </c>
      <c r="C1679" s="9">
        <f t="shared" si="33"/>
        <v>32.248359992126154</v>
      </c>
    </row>
    <row r="1680" spans="1:3" x14ac:dyDescent="0.2">
      <c r="A1680" t="s">
        <v>43</v>
      </c>
      <c r="B1680">
        <v>13</v>
      </c>
      <c r="C1680" s="9">
        <f t="shared" si="33"/>
        <v>25.68624705141206</v>
      </c>
    </row>
    <row r="1681" spans="1:3" x14ac:dyDescent="0.2">
      <c r="A1681" t="s">
        <v>43</v>
      </c>
      <c r="B1681">
        <v>16</v>
      </c>
      <c r="C1681" s="9">
        <f t="shared" si="33"/>
        <v>48.589553748130214</v>
      </c>
    </row>
    <row r="1682" spans="1:3" x14ac:dyDescent="0.2">
      <c r="A1682" t="s">
        <v>43</v>
      </c>
      <c r="B1682">
        <v>12</v>
      </c>
      <c r="C1682" s="9">
        <f t="shared" si="33"/>
        <v>20.090048680034954</v>
      </c>
    </row>
    <row r="1683" spans="1:3" x14ac:dyDescent="0.2">
      <c r="A1683" t="s">
        <v>43</v>
      </c>
      <c r="B1683">
        <v>12</v>
      </c>
      <c r="C1683" s="9">
        <f t="shared" si="33"/>
        <v>20.090048680034954</v>
      </c>
    </row>
    <row r="1684" spans="1:3" x14ac:dyDescent="0.2">
      <c r="A1684" t="s">
        <v>43</v>
      </c>
      <c r="B1684">
        <v>14</v>
      </c>
      <c r="C1684" s="9">
        <f t="shared" si="33"/>
        <v>32.248359992126154</v>
      </c>
    </row>
    <row r="1685" spans="1:3" x14ac:dyDescent="0.2">
      <c r="A1685" t="s">
        <v>43</v>
      </c>
      <c r="B1685">
        <v>13</v>
      </c>
      <c r="C1685" s="9">
        <f t="shared" si="33"/>
        <v>25.68624705141206</v>
      </c>
    </row>
    <row r="1686" spans="1:3" x14ac:dyDescent="0.2">
      <c r="A1686" t="s">
        <v>43</v>
      </c>
      <c r="B1686">
        <v>16</v>
      </c>
      <c r="C1686" s="9">
        <f t="shared" si="33"/>
        <v>48.589553748130214</v>
      </c>
    </row>
    <row r="1687" spans="1:3" x14ac:dyDescent="0.2">
      <c r="A1687" t="s">
        <v>43</v>
      </c>
      <c r="B1687">
        <v>13</v>
      </c>
      <c r="C1687" s="9">
        <f t="shared" si="33"/>
        <v>25.68624705141206</v>
      </c>
    </row>
    <row r="1688" spans="1:3" x14ac:dyDescent="0.2">
      <c r="A1688" t="s">
        <v>43</v>
      </c>
      <c r="B1688">
        <v>15</v>
      </c>
      <c r="C1688" s="9">
        <f t="shared" si="33"/>
        <v>39.856093499755346</v>
      </c>
    </row>
    <row r="1689" spans="1:3" x14ac:dyDescent="0.2">
      <c r="A1689" t="s">
        <v>43</v>
      </c>
      <c r="B1689">
        <v>16</v>
      </c>
      <c r="C1689" s="9">
        <f t="shared" si="33"/>
        <v>48.589553748130214</v>
      </c>
    </row>
    <row r="1690" spans="1:3" x14ac:dyDescent="0.2">
      <c r="A1690" t="s">
        <v>43</v>
      </c>
      <c r="B1690">
        <v>15</v>
      </c>
      <c r="C1690" s="9">
        <f t="shared" si="33"/>
        <v>39.856093499755346</v>
      </c>
    </row>
    <row r="1691" spans="1:3" x14ac:dyDescent="0.2">
      <c r="A1691" t="s">
        <v>43</v>
      </c>
      <c r="B1691">
        <v>16</v>
      </c>
      <c r="C1691" s="9">
        <f t="shared" si="33"/>
        <v>48.589553748130214</v>
      </c>
    </row>
    <row r="1692" spans="1:3" x14ac:dyDescent="0.2">
      <c r="A1692" t="s">
        <v>43</v>
      </c>
      <c r="B1692">
        <v>14</v>
      </c>
      <c r="C1692" s="9">
        <f t="shared" si="33"/>
        <v>32.248359992126154</v>
      </c>
    </row>
    <row r="1693" spans="1:3" x14ac:dyDescent="0.2">
      <c r="A1693" t="s">
        <v>43</v>
      </c>
      <c r="B1693">
        <v>15</v>
      </c>
      <c r="C1693" s="9">
        <f t="shared" si="33"/>
        <v>39.856093499755346</v>
      </c>
    </row>
    <row r="1694" spans="1:3" x14ac:dyDescent="0.2">
      <c r="A1694" t="s">
        <v>43</v>
      </c>
      <c r="B1694">
        <v>13</v>
      </c>
      <c r="C1694" s="9">
        <f t="shared" si="33"/>
        <v>25.68624705141206</v>
      </c>
    </row>
    <row r="1695" spans="1:3" x14ac:dyDescent="0.2">
      <c r="A1695" t="s">
        <v>43</v>
      </c>
      <c r="B1695">
        <v>15</v>
      </c>
      <c r="C1695" s="9">
        <f t="shared" si="33"/>
        <v>39.856093499755346</v>
      </c>
    </row>
    <row r="1696" spans="1:3" x14ac:dyDescent="0.2">
      <c r="A1696" t="s">
        <v>43</v>
      </c>
      <c r="B1696">
        <v>16</v>
      </c>
      <c r="C1696" s="9">
        <f t="shared" si="33"/>
        <v>48.589553748130214</v>
      </c>
    </row>
    <row r="1697" spans="1:3" x14ac:dyDescent="0.2">
      <c r="A1697" t="s">
        <v>43</v>
      </c>
      <c r="B1697">
        <v>14</v>
      </c>
      <c r="C1697" s="9">
        <f t="shared" si="33"/>
        <v>32.248359992126154</v>
      </c>
    </row>
    <row r="1698" spans="1:3" x14ac:dyDescent="0.2">
      <c r="A1698" t="s">
        <v>43</v>
      </c>
      <c r="B1698">
        <v>16</v>
      </c>
      <c r="C1698" s="9">
        <f t="shared" si="33"/>
        <v>48.589553748130214</v>
      </c>
    </row>
    <row r="1699" spans="1:3" x14ac:dyDescent="0.2">
      <c r="A1699" t="s">
        <v>43</v>
      </c>
      <c r="B1699">
        <v>14</v>
      </c>
      <c r="C1699" s="9">
        <f t="shared" si="33"/>
        <v>32.248359992126154</v>
      </c>
    </row>
    <row r="1700" spans="1:3" x14ac:dyDescent="0.2">
      <c r="A1700" t="s">
        <v>43</v>
      </c>
      <c r="B1700">
        <v>15</v>
      </c>
      <c r="C1700" s="9">
        <f t="shared" si="33"/>
        <v>39.856093499755346</v>
      </c>
    </row>
    <row r="1701" spans="1:3" x14ac:dyDescent="0.2">
      <c r="A1701" t="s">
        <v>43</v>
      </c>
      <c r="B1701">
        <v>13</v>
      </c>
      <c r="C1701" s="9">
        <f t="shared" si="33"/>
        <v>25.68624705141206</v>
      </c>
    </row>
    <row r="1702" spans="1:3" x14ac:dyDescent="0.2">
      <c r="A1702" t="s">
        <v>43</v>
      </c>
      <c r="B1702">
        <v>17</v>
      </c>
      <c r="C1702" s="9">
        <f t="shared" si="33"/>
        <v>58.529222142756957</v>
      </c>
    </row>
    <row r="1703" spans="1:3" x14ac:dyDescent="0.2">
      <c r="A1703" t="s">
        <v>43</v>
      </c>
      <c r="B1703">
        <v>14</v>
      </c>
      <c r="C1703" s="9">
        <f t="shared" si="33"/>
        <v>32.248359992126154</v>
      </c>
    </row>
    <row r="1704" spans="1:3" x14ac:dyDescent="0.2">
      <c r="A1704" t="s">
        <v>43</v>
      </c>
      <c r="B1704">
        <v>13</v>
      </c>
      <c r="C1704" s="9">
        <f t="shared" si="33"/>
        <v>25.68624705141206</v>
      </c>
    </row>
    <row r="1705" spans="1:3" x14ac:dyDescent="0.2">
      <c r="A1705" t="s">
        <v>43</v>
      </c>
      <c r="B1705">
        <v>17</v>
      </c>
      <c r="C1705" s="9">
        <f t="shared" si="33"/>
        <v>58.529222142756957</v>
      </c>
    </row>
    <row r="1706" spans="1:3" x14ac:dyDescent="0.2">
      <c r="A1706" t="s">
        <v>43</v>
      </c>
      <c r="B1706">
        <v>17</v>
      </c>
      <c r="C1706" s="9">
        <f t="shared" si="33"/>
        <v>58.529222142756957</v>
      </c>
    </row>
    <row r="1707" spans="1:3" x14ac:dyDescent="0.2">
      <c r="A1707" t="s">
        <v>43</v>
      </c>
      <c r="B1707">
        <v>16</v>
      </c>
      <c r="C1707" s="9">
        <f t="shared" si="33"/>
        <v>48.589553748130214</v>
      </c>
    </row>
    <row r="1708" spans="1:3" x14ac:dyDescent="0.2">
      <c r="A1708" t="s">
        <v>43</v>
      </c>
      <c r="B1708">
        <v>17</v>
      </c>
      <c r="C1708" s="9">
        <f t="shared" si="33"/>
        <v>58.529222142756957</v>
      </c>
    </row>
    <row r="1709" spans="1:3" x14ac:dyDescent="0.2">
      <c r="A1709" t="s">
        <v>43</v>
      </c>
      <c r="B1709">
        <v>14</v>
      </c>
      <c r="C1709" s="9">
        <f t="shared" si="33"/>
        <v>32.248359992126154</v>
      </c>
    </row>
    <row r="1710" spans="1:3" x14ac:dyDescent="0.2">
      <c r="A1710" t="s">
        <v>43</v>
      </c>
      <c r="B1710">
        <v>15</v>
      </c>
      <c r="C1710" s="9">
        <f t="shared" si="33"/>
        <v>39.856093499755346</v>
      </c>
    </row>
    <row r="1711" spans="1:3" x14ac:dyDescent="0.2">
      <c r="A1711" t="s">
        <v>43</v>
      </c>
      <c r="B1711">
        <v>13</v>
      </c>
      <c r="C1711" s="9">
        <f t="shared" si="33"/>
        <v>25.68624705141206</v>
      </c>
    </row>
    <row r="1712" spans="1:3" x14ac:dyDescent="0.2">
      <c r="A1712" t="s">
        <v>43</v>
      </c>
      <c r="B1712">
        <v>15</v>
      </c>
      <c r="C1712" s="9">
        <f t="shared" si="33"/>
        <v>39.856093499755346</v>
      </c>
    </row>
    <row r="1713" spans="1:3" x14ac:dyDescent="0.2">
      <c r="A1713" t="s">
        <v>43</v>
      </c>
      <c r="B1713">
        <v>12</v>
      </c>
      <c r="C1713" s="9">
        <f t="shared" si="33"/>
        <v>20.090048680034954</v>
      </c>
    </row>
    <row r="1714" spans="1:3" x14ac:dyDescent="0.2">
      <c r="A1714" t="s">
        <v>43</v>
      </c>
      <c r="B1714">
        <v>15</v>
      </c>
      <c r="C1714" s="9">
        <f t="shared" si="33"/>
        <v>39.856093499755346</v>
      </c>
    </row>
    <row r="1715" spans="1:3" x14ac:dyDescent="0.2">
      <c r="A1715" t="s">
        <v>43</v>
      </c>
      <c r="B1715">
        <v>14</v>
      </c>
      <c r="C1715" s="9">
        <f t="shared" si="33"/>
        <v>32.248359992126154</v>
      </c>
    </row>
    <row r="1716" spans="1:3" x14ac:dyDescent="0.2">
      <c r="A1716" t="s">
        <v>43</v>
      </c>
      <c r="B1716">
        <v>16</v>
      </c>
      <c r="C1716" s="9">
        <f t="shared" ref="C1716:C1779" si="34">0.00977*(B1716^3.07)</f>
        <v>48.589553748130214</v>
      </c>
    </row>
    <row r="1717" spans="1:3" x14ac:dyDescent="0.2">
      <c r="A1717" t="s">
        <v>43</v>
      </c>
      <c r="B1717">
        <v>14</v>
      </c>
      <c r="C1717" s="9">
        <f t="shared" si="34"/>
        <v>32.248359992126154</v>
      </c>
    </row>
    <row r="1718" spans="1:3" x14ac:dyDescent="0.2">
      <c r="A1718" t="s">
        <v>43</v>
      </c>
      <c r="B1718">
        <v>12</v>
      </c>
      <c r="C1718" s="9">
        <f t="shared" si="34"/>
        <v>20.090048680034954</v>
      </c>
    </row>
    <row r="1719" spans="1:3" x14ac:dyDescent="0.2">
      <c r="A1719" t="s">
        <v>43</v>
      </c>
      <c r="B1719">
        <v>14</v>
      </c>
      <c r="C1719" s="9">
        <f t="shared" si="34"/>
        <v>32.248359992126154</v>
      </c>
    </row>
    <row r="1720" spans="1:3" x14ac:dyDescent="0.2">
      <c r="A1720" t="s">
        <v>43</v>
      </c>
      <c r="B1720">
        <v>12</v>
      </c>
      <c r="C1720" s="9">
        <f t="shared" si="34"/>
        <v>20.090048680034954</v>
      </c>
    </row>
    <row r="1721" spans="1:3" x14ac:dyDescent="0.2">
      <c r="A1721" t="s">
        <v>43</v>
      </c>
      <c r="B1721">
        <v>14</v>
      </c>
      <c r="C1721" s="9">
        <f t="shared" si="34"/>
        <v>32.248359992126154</v>
      </c>
    </row>
    <row r="1722" spans="1:3" x14ac:dyDescent="0.2">
      <c r="A1722" t="s">
        <v>43</v>
      </c>
      <c r="B1722">
        <v>12</v>
      </c>
      <c r="C1722" s="9">
        <f t="shared" si="34"/>
        <v>20.090048680034954</v>
      </c>
    </row>
    <row r="1723" spans="1:3" x14ac:dyDescent="0.2">
      <c r="A1723" t="s">
        <v>43</v>
      </c>
      <c r="B1723">
        <v>13</v>
      </c>
      <c r="C1723" s="9">
        <f t="shared" si="34"/>
        <v>25.68624705141206</v>
      </c>
    </row>
    <row r="1724" spans="1:3" x14ac:dyDescent="0.2">
      <c r="A1724" t="s">
        <v>43</v>
      </c>
      <c r="B1724">
        <v>13</v>
      </c>
      <c r="C1724" s="9">
        <f t="shared" si="34"/>
        <v>25.68624705141206</v>
      </c>
    </row>
    <row r="1725" spans="1:3" x14ac:dyDescent="0.2">
      <c r="A1725" t="s">
        <v>43</v>
      </c>
      <c r="B1725">
        <v>13</v>
      </c>
      <c r="C1725" s="9">
        <f t="shared" si="34"/>
        <v>25.68624705141206</v>
      </c>
    </row>
    <row r="1726" spans="1:3" x14ac:dyDescent="0.2">
      <c r="A1726" t="s">
        <v>43</v>
      </c>
      <c r="B1726">
        <v>15</v>
      </c>
      <c r="C1726" s="9">
        <f t="shared" si="34"/>
        <v>39.856093499755346</v>
      </c>
    </row>
    <row r="1727" spans="1:3" x14ac:dyDescent="0.2">
      <c r="A1727" t="s">
        <v>43</v>
      </c>
      <c r="B1727">
        <v>12</v>
      </c>
      <c r="C1727" s="9">
        <f t="shared" si="34"/>
        <v>20.090048680034954</v>
      </c>
    </row>
    <row r="1728" spans="1:3" x14ac:dyDescent="0.2">
      <c r="A1728" t="s">
        <v>43</v>
      </c>
      <c r="B1728">
        <v>15</v>
      </c>
      <c r="C1728" s="9">
        <f t="shared" si="34"/>
        <v>39.856093499755346</v>
      </c>
    </row>
    <row r="1729" spans="1:3" x14ac:dyDescent="0.2">
      <c r="A1729" t="s">
        <v>43</v>
      </c>
      <c r="B1729">
        <v>17</v>
      </c>
      <c r="C1729" s="9">
        <f t="shared" si="34"/>
        <v>58.529222142756957</v>
      </c>
    </row>
    <row r="1730" spans="1:3" x14ac:dyDescent="0.2">
      <c r="A1730" t="s">
        <v>43</v>
      </c>
      <c r="B1730">
        <v>16</v>
      </c>
      <c r="C1730" s="9">
        <f t="shared" si="34"/>
        <v>48.589553748130214</v>
      </c>
    </row>
    <row r="1731" spans="1:3" x14ac:dyDescent="0.2">
      <c r="A1731" t="s">
        <v>43</v>
      </c>
      <c r="B1731">
        <v>17</v>
      </c>
      <c r="C1731" s="9">
        <f t="shared" si="34"/>
        <v>58.529222142756957</v>
      </c>
    </row>
    <row r="1732" spans="1:3" x14ac:dyDescent="0.2">
      <c r="A1732" t="s">
        <v>43</v>
      </c>
      <c r="B1732">
        <v>17</v>
      </c>
      <c r="C1732" s="9">
        <f t="shared" si="34"/>
        <v>58.529222142756957</v>
      </c>
    </row>
    <row r="1733" spans="1:3" x14ac:dyDescent="0.2">
      <c r="A1733" t="s">
        <v>43</v>
      </c>
      <c r="B1733">
        <v>14</v>
      </c>
      <c r="C1733" s="9">
        <f t="shared" si="34"/>
        <v>32.248359992126154</v>
      </c>
    </row>
    <row r="1734" spans="1:3" x14ac:dyDescent="0.2">
      <c r="A1734" t="s">
        <v>43</v>
      </c>
      <c r="B1734">
        <v>17</v>
      </c>
      <c r="C1734" s="9">
        <f t="shared" si="34"/>
        <v>58.529222142756957</v>
      </c>
    </row>
    <row r="1735" spans="1:3" x14ac:dyDescent="0.2">
      <c r="A1735" t="s">
        <v>43</v>
      </c>
      <c r="B1735">
        <v>17</v>
      </c>
      <c r="C1735" s="9">
        <f t="shared" si="34"/>
        <v>58.529222142756957</v>
      </c>
    </row>
    <row r="1736" spans="1:3" x14ac:dyDescent="0.2">
      <c r="A1736" t="s">
        <v>43</v>
      </c>
      <c r="B1736">
        <v>13</v>
      </c>
      <c r="C1736" s="9">
        <f t="shared" si="34"/>
        <v>25.68624705141206</v>
      </c>
    </row>
    <row r="1737" spans="1:3" x14ac:dyDescent="0.2">
      <c r="A1737" t="s">
        <v>43</v>
      </c>
      <c r="B1737">
        <v>14</v>
      </c>
      <c r="C1737" s="9">
        <f t="shared" si="34"/>
        <v>32.248359992126154</v>
      </c>
    </row>
    <row r="1738" spans="1:3" x14ac:dyDescent="0.2">
      <c r="A1738" t="s">
        <v>43</v>
      </c>
      <c r="B1738">
        <v>13</v>
      </c>
      <c r="C1738" s="9">
        <f t="shared" si="34"/>
        <v>25.68624705141206</v>
      </c>
    </row>
    <row r="1739" spans="1:3" x14ac:dyDescent="0.2">
      <c r="A1739" t="s">
        <v>43</v>
      </c>
      <c r="B1739">
        <v>16</v>
      </c>
      <c r="C1739" s="9">
        <f t="shared" si="34"/>
        <v>48.589553748130214</v>
      </c>
    </row>
    <row r="1740" spans="1:3" x14ac:dyDescent="0.2">
      <c r="A1740" t="s">
        <v>43</v>
      </c>
      <c r="B1740">
        <v>12</v>
      </c>
      <c r="C1740" s="9">
        <f t="shared" si="34"/>
        <v>20.090048680034954</v>
      </c>
    </row>
    <row r="1741" spans="1:3" x14ac:dyDescent="0.2">
      <c r="A1741" t="s">
        <v>43</v>
      </c>
      <c r="B1741">
        <v>12</v>
      </c>
      <c r="C1741" s="9">
        <f t="shared" si="34"/>
        <v>20.090048680034954</v>
      </c>
    </row>
    <row r="1742" spans="1:3" x14ac:dyDescent="0.2">
      <c r="A1742" t="s">
        <v>43</v>
      </c>
      <c r="B1742">
        <v>16</v>
      </c>
      <c r="C1742" s="9">
        <f t="shared" si="34"/>
        <v>48.589553748130214</v>
      </c>
    </row>
    <row r="1743" spans="1:3" x14ac:dyDescent="0.2">
      <c r="A1743" t="s">
        <v>43</v>
      </c>
      <c r="B1743">
        <v>12</v>
      </c>
      <c r="C1743" s="9">
        <f t="shared" si="34"/>
        <v>20.090048680034954</v>
      </c>
    </row>
    <row r="1744" spans="1:3" x14ac:dyDescent="0.2">
      <c r="A1744" t="s">
        <v>43</v>
      </c>
      <c r="B1744">
        <v>15</v>
      </c>
      <c r="C1744" s="9">
        <f t="shared" si="34"/>
        <v>39.856093499755346</v>
      </c>
    </row>
    <row r="1745" spans="1:3" x14ac:dyDescent="0.2">
      <c r="A1745" t="s">
        <v>43</v>
      </c>
      <c r="B1745">
        <v>17</v>
      </c>
      <c r="C1745" s="9">
        <f t="shared" si="34"/>
        <v>58.529222142756957</v>
      </c>
    </row>
    <row r="1746" spans="1:3" x14ac:dyDescent="0.2">
      <c r="A1746" t="s">
        <v>43</v>
      </c>
      <c r="B1746">
        <v>13</v>
      </c>
      <c r="C1746" s="9">
        <f t="shared" si="34"/>
        <v>25.68624705141206</v>
      </c>
    </row>
    <row r="1747" spans="1:3" x14ac:dyDescent="0.2">
      <c r="A1747" t="s">
        <v>43</v>
      </c>
      <c r="B1747">
        <v>17</v>
      </c>
      <c r="C1747" s="9">
        <f t="shared" si="34"/>
        <v>58.529222142756957</v>
      </c>
    </row>
    <row r="1748" spans="1:3" x14ac:dyDescent="0.2">
      <c r="A1748" t="s">
        <v>43</v>
      </c>
      <c r="B1748">
        <v>17</v>
      </c>
      <c r="C1748" s="9">
        <f t="shared" si="34"/>
        <v>58.529222142756957</v>
      </c>
    </row>
    <row r="1749" spans="1:3" x14ac:dyDescent="0.2">
      <c r="A1749" t="s">
        <v>43</v>
      </c>
      <c r="B1749">
        <v>15</v>
      </c>
      <c r="C1749" s="9">
        <f t="shared" si="34"/>
        <v>39.856093499755346</v>
      </c>
    </row>
    <row r="1750" spans="1:3" x14ac:dyDescent="0.2">
      <c r="A1750" t="s">
        <v>43</v>
      </c>
      <c r="B1750">
        <v>12</v>
      </c>
      <c r="C1750" s="9">
        <f t="shared" si="34"/>
        <v>20.090048680034954</v>
      </c>
    </row>
    <row r="1751" spans="1:3" x14ac:dyDescent="0.2">
      <c r="A1751" t="s">
        <v>43</v>
      </c>
      <c r="B1751">
        <v>16</v>
      </c>
      <c r="C1751" s="9">
        <f t="shared" si="34"/>
        <v>48.589553748130214</v>
      </c>
    </row>
    <row r="1752" spans="1:3" x14ac:dyDescent="0.2">
      <c r="A1752" t="s">
        <v>43</v>
      </c>
      <c r="B1752">
        <v>15</v>
      </c>
      <c r="C1752" s="9">
        <f t="shared" si="34"/>
        <v>39.856093499755346</v>
      </c>
    </row>
    <row r="1753" spans="1:3" x14ac:dyDescent="0.2">
      <c r="A1753" t="s">
        <v>43</v>
      </c>
      <c r="B1753">
        <v>14</v>
      </c>
      <c r="C1753" s="9">
        <f t="shared" si="34"/>
        <v>32.248359992126154</v>
      </c>
    </row>
    <row r="1754" spans="1:3" x14ac:dyDescent="0.2">
      <c r="A1754" t="s">
        <v>43</v>
      </c>
      <c r="B1754">
        <v>15</v>
      </c>
      <c r="C1754" s="9">
        <f t="shared" si="34"/>
        <v>39.856093499755346</v>
      </c>
    </row>
    <row r="1755" spans="1:3" x14ac:dyDescent="0.2">
      <c r="A1755" t="s">
        <v>43</v>
      </c>
      <c r="B1755">
        <v>15</v>
      </c>
      <c r="C1755" s="9">
        <f t="shared" si="34"/>
        <v>39.856093499755346</v>
      </c>
    </row>
    <row r="1756" spans="1:3" x14ac:dyDescent="0.2">
      <c r="A1756" t="s">
        <v>43</v>
      </c>
      <c r="B1756">
        <v>14</v>
      </c>
      <c r="C1756" s="9">
        <f t="shared" si="34"/>
        <v>32.248359992126154</v>
      </c>
    </row>
    <row r="1757" spans="1:3" x14ac:dyDescent="0.2">
      <c r="A1757" t="s">
        <v>43</v>
      </c>
      <c r="B1757">
        <v>16</v>
      </c>
      <c r="C1757" s="9">
        <f t="shared" si="34"/>
        <v>48.589553748130214</v>
      </c>
    </row>
    <row r="1758" spans="1:3" x14ac:dyDescent="0.2">
      <c r="A1758" t="s">
        <v>43</v>
      </c>
      <c r="B1758">
        <v>16</v>
      </c>
      <c r="C1758" s="9">
        <f t="shared" si="34"/>
        <v>48.589553748130214</v>
      </c>
    </row>
    <row r="1759" spans="1:3" x14ac:dyDescent="0.2">
      <c r="A1759" t="s">
        <v>43</v>
      </c>
      <c r="B1759">
        <v>13</v>
      </c>
      <c r="C1759" s="9">
        <f t="shared" si="34"/>
        <v>25.68624705141206</v>
      </c>
    </row>
    <row r="1760" spans="1:3" x14ac:dyDescent="0.2">
      <c r="A1760" t="s">
        <v>43</v>
      </c>
      <c r="B1760">
        <v>14</v>
      </c>
      <c r="C1760" s="9">
        <f t="shared" si="34"/>
        <v>32.248359992126154</v>
      </c>
    </row>
    <row r="1761" spans="1:3" x14ac:dyDescent="0.2">
      <c r="A1761" t="s">
        <v>43</v>
      </c>
      <c r="B1761">
        <v>13</v>
      </c>
      <c r="C1761" s="9">
        <f t="shared" si="34"/>
        <v>25.68624705141206</v>
      </c>
    </row>
    <row r="1762" spans="1:3" x14ac:dyDescent="0.2">
      <c r="A1762" t="s">
        <v>43</v>
      </c>
      <c r="B1762">
        <v>15</v>
      </c>
      <c r="C1762" s="9">
        <f t="shared" si="34"/>
        <v>39.856093499755346</v>
      </c>
    </row>
    <row r="1763" spans="1:3" x14ac:dyDescent="0.2">
      <c r="A1763" t="s">
        <v>43</v>
      </c>
      <c r="B1763">
        <v>15</v>
      </c>
      <c r="C1763" s="9">
        <f t="shared" si="34"/>
        <v>39.856093499755346</v>
      </c>
    </row>
    <row r="1764" spans="1:3" x14ac:dyDescent="0.2">
      <c r="A1764" t="s">
        <v>43</v>
      </c>
      <c r="B1764">
        <v>16</v>
      </c>
      <c r="C1764" s="9">
        <f t="shared" si="34"/>
        <v>48.589553748130214</v>
      </c>
    </row>
    <row r="1765" spans="1:3" x14ac:dyDescent="0.2">
      <c r="A1765" t="s">
        <v>43</v>
      </c>
      <c r="B1765">
        <v>16</v>
      </c>
      <c r="C1765" s="9">
        <f t="shared" si="34"/>
        <v>48.589553748130214</v>
      </c>
    </row>
    <row r="1766" spans="1:3" x14ac:dyDescent="0.2">
      <c r="A1766" t="s">
        <v>43</v>
      </c>
      <c r="B1766">
        <v>16</v>
      </c>
      <c r="C1766" s="9">
        <f t="shared" si="34"/>
        <v>48.589553748130214</v>
      </c>
    </row>
    <row r="1767" spans="1:3" x14ac:dyDescent="0.2">
      <c r="A1767" t="s">
        <v>43</v>
      </c>
      <c r="B1767">
        <v>15</v>
      </c>
      <c r="C1767" s="9">
        <f t="shared" si="34"/>
        <v>39.856093499755346</v>
      </c>
    </row>
    <row r="1768" spans="1:3" x14ac:dyDescent="0.2">
      <c r="A1768" t="s">
        <v>43</v>
      </c>
      <c r="B1768">
        <v>15</v>
      </c>
      <c r="C1768" s="9">
        <f t="shared" si="34"/>
        <v>39.856093499755346</v>
      </c>
    </row>
    <row r="1769" spans="1:3" x14ac:dyDescent="0.2">
      <c r="A1769" t="s">
        <v>43</v>
      </c>
      <c r="B1769">
        <v>15</v>
      </c>
      <c r="C1769" s="9">
        <f t="shared" si="34"/>
        <v>39.856093499755346</v>
      </c>
    </row>
    <row r="1770" spans="1:3" x14ac:dyDescent="0.2">
      <c r="A1770" t="s">
        <v>43</v>
      </c>
      <c r="B1770">
        <v>14</v>
      </c>
      <c r="C1770" s="9">
        <f t="shared" si="34"/>
        <v>32.248359992126154</v>
      </c>
    </row>
    <row r="1771" spans="1:3" x14ac:dyDescent="0.2">
      <c r="A1771" t="s">
        <v>43</v>
      </c>
      <c r="B1771">
        <v>17</v>
      </c>
      <c r="C1771" s="9">
        <f t="shared" si="34"/>
        <v>58.529222142756957</v>
      </c>
    </row>
    <row r="1772" spans="1:3" x14ac:dyDescent="0.2">
      <c r="A1772" t="s">
        <v>43</v>
      </c>
      <c r="B1772">
        <v>17</v>
      </c>
      <c r="C1772" s="9">
        <f t="shared" si="34"/>
        <v>58.529222142756957</v>
      </c>
    </row>
    <row r="1773" spans="1:3" x14ac:dyDescent="0.2">
      <c r="A1773" t="s">
        <v>43</v>
      </c>
      <c r="B1773">
        <v>16</v>
      </c>
      <c r="C1773" s="9">
        <f t="shared" si="34"/>
        <v>48.589553748130214</v>
      </c>
    </row>
    <row r="1774" spans="1:3" x14ac:dyDescent="0.2">
      <c r="A1774" t="s">
        <v>43</v>
      </c>
      <c r="B1774">
        <v>13</v>
      </c>
      <c r="C1774" s="9">
        <f t="shared" si="34"/>
        <v>25.68624705141206</v>
      </c>
    </row>
    <row r="1775" spans="1:3" x14ac:dyDescent="0.2">
      <c r="A1775" t="s">
        <v>43</v>
      </c>
      <c r="B1775">
        <v>17</v>
      </c>
      <c r="C1775" s="9">
        <f t="shared" si="34"/>
        <v>58.529222142756957</v>
      </c>
    </row>
    <row r="1776" spans="1:3" x14ac:dyDescent="0.2">
      <c r="A1776" t="s">
        <v>43</v>
      </c>
      <c r="B1776">
        <v>15</v>
      </c>
      <c r="C1776" s="9">
        <f t="shared" si="34"/>
        <v>39.856093499755346</v>
      </c>
    </row>
    <row r="1777" spans="1:3" x14ac:dyDescent="0.2">
      <c r="A1777" t="s">
        <v>43</v>
      </c>
      <c r="B1777">
        <v>14</v>
      </c>
      <c r="C1777" s="9">
        <f t="shared" si="34"/>
        <v>32.248359992126154</v>
      </c>
    </row>
    <row r="1778" spans="1:3" x14ac:dyDescent="0.2">
      <c r="A1778" t="s">
        <v>43</v>
      </c>
      <c r="B1778">
        <v>14</v>
      </c>
      <c r="C1778" s="9">
        <f t="shared" si="34"/>
        <v>32.248359992126154</v>
      </c>
    </row>
    <row r="1779" spans="1:3" x14ac:dyDescent="0.2">
      <c r="A1779" t="s">
        <v>43</v>
      </c>
      <c r="B1779">
        <v>13</v>
      </c>
      <c r="C1779" s="9">
        <f t="shared" si="34"/>
        <v>25.68624705141206</v>
      </c>
    </row>
    <row r="1780" spans="1:3" x14ac:dyDescent="0.2">
      <c r="A1780" t="s">
        <v>43</v>
      </c>
      <c r="B1780">
        <v>14</v>
      </c>
      <c r="C1780" s="9">
        <f t="shared" ref="C1780:C1828" si="35">0.00977*(B1780^3.07)</f>
        <v>32.248359992126154</v>
      </c>
    </row>
    <row r="1781" spans="1:3" x14ac:dyDescent="0.2">
      <c r="A1781" t="s">
        <v>43</v>
      </c>
      <c r="B1781">
        <v>14</v>
      </c>
      <c r="C1781" s="9">
        <f t="shared" si="35"/>
        <v>32.248359992126154</v>
      </c>
    </row>
    <row r="1782" spans="1:3" x14ac:dyDescent="0.2">
      <c r="A1782" t="s">
        <v>43</v>
      </c>
      <c r="B1782">
        <v>16</v>
      </c>
      <c r="C1782" s="9">
        <f t="shared" si="35"/>
        <v>48.589553748130214</v>
      </c>
    </row>
    <row r="1783" spans="1:3" x14ac:dyDescent="0.2">
      <c r="A1783" t="s">
        <v>43</v>
      </c>
      <c r="B1783">
        <v>13</v>
      </c>
      <c r="C1783" s="9">
        <f t="shared" si="35"/>
        <v>25.68624705141206</v>
      </c>
    </row>
    <row r="1784" spans="1:3" x14ac:dyDescent="0.2">
      <c r="A1784" t="s">
        <v>43</v>
      </c>
      <c r="B1784">
        <v>17</v>
      </c>
      <c r="C1784" s="9">
        <f t="shared" si="35"/>
        <v>58.529222142756957</v>
      </c>
    </row>
    <row r="1785" spans="1:3" x14ac:dyDescent="0.2">
      <c r="A1785" t="s">
        <v>43</v>
      </c>
      <c r="B1785">
        <v>14</v>
      </c>
      <c r="C1785" s="9">
        <f t="shared" si="35"/>
        <v>32.248359992126154</v>
      </c>
    </row>
    <row r="1786" spans="1:3" x14ac:dyDescent="0.2">
      <c r="A1786" t="s">
        <v>43</v>
      </c>
      <c r="B1786">
        <v>13</v>
      </c>
      <c r="C1786" s="9">
        <f t="shared" si="35"/>
        <v>25.68624705141206</v>
      </c>
    </row>
    <row r="1787" spans="1:3" x14ac:dyDescent="0.2">
      <c r="A1787" t="s">
        <v>43</v>
      </c>
      <c r="B1787">
        <v>17</v>
      </c>
      <c r="C1787" s="9">
        <f t="shared" si="35"/>
        <v>58.529222142756957</v>
      </c>
    </row>
    <row r="1788" spans="1:3" x14ac:dyDescent="0.2">
      <c r="A1788" t="s">
        <v>43</v>
      </c>
      <c r="B1788">
        <v>14</v>
      </c>
      <c r="C1788" s="9">
        <f t="shared" si="35"/>
        <v>32.248359992126154</v>
      </c>
    </row>
    <row r="1789" spans="1:3" x14ac:dyDescent="0.2">
      <c r="A1789" t="s">
        <v>43</v>
      </c>
      <c r="B1789">
        <v>12</v>
      </c>
      <c r="C1789" s="9">
        <f t="shared" si="35"/>
        <v>20.090048680034954</v>
      </c>
    </row>
    <row r="1790" spans="1:3" x14ac:dyDescent="0.2">
      <c r="A1790" t="s">
        <v>43</v>
      </c>
      <c r="B1790">
        <v>13</v>
      </c>
      <c r="C1790" s="9">
        <f t="shared" si="35"/>
        <v>25.68624705141206</v>
      </c>
    </row>
    <row r="1791" spans="1:3" x14ac:dyDescent="0.2">
      <c r="A1791" t="s">
        <v>43</v>
      </c>
      <c r="B1791">
        <v>12</v>
      </c>
      <c r="C1791" s="9">
        <f t="shared" si="35"/>
        <v>20.090048680034954</v>
      </c>
    </row>
    <row r="1792" spans="1:3" x14ac:dyDescent="0.2">
      <c r="A1792" t="s">
        <v>43</v>
      </c>
      <c r="B1792">
        <v>17</v>
      </c>
      <c r="C1792" s="9">
        <f t="shared" si="35"/>
        <v>58.529222142756957</v>
      </c>
    </row>
    <row r="1793" spans="1:3" x14ac:dyDescent="0.2">
      <c r="A1793" t="s">
        <v>43</v>
      </c>
      <c r="B1793">
        <v>17</v>
      </c>
      <c r="C1793" s="9">
        <f t="shared" si="35"/>
        <v>58.529222142756957</v>
      </c>
    </row>
    <row r="1794" spans="1:3" x14ac:dyDescent="0.2">
      <c r="A1794" t="s">
        <v>43</v>
      </c>
      <c r="B1794">
        <v>16</v>
      </c>
      <c r="C1794" s="9">
        <f t="shared" si="35"/>
        <v>48.589553748130214</v>
      </c>
    </row>
    <row r="1795" spans="1:3" x14ac:dyDescent="0.2">
      <c r="A1795" t="s">
        <v>43</v>
      </c>
      <c r="B1795">
        <v>12</v>
      </c>
      <c r="C1795" s="9">
        <f t="shared" si="35"/>
        <v>20.090048680034954</v>
      </c>
    </row>
    <row r="1796" spans="1:3" x14ac:dyDescent="0.2">
      <c r="A1796" t="s">
        <v>43</v>
      </c>
      <c r="B1796">
        <v>13</v>
      </c>
      <c r="C1796" s="9">
        <f t="shared" si="35"/>
        <v>25.68624705141206</v>
      </c>
    </row>
    <row r="1797" spans="1:3" x14ac:dyDescent="0.2">
      <c r="A1797" t="s">
        <v>43</v>
      </c>
      <c r="B1797">
        <v>12</v>
      </c>
      <c r="C1797" s="9">
        <f t="shared" si="35"/>
        <v>20.090048680034954</v>
      </c>
    </row>
    <row r="1798" spans="1:3" x14ac:dyDescent="0.2">
      <c r="A1798" t="s">
        <v>43</v>
      </c>
      <c r="B1798">
        <v>13</v>
      </c>
      <c r="C1798" s="9">
        <f t="shared" si="35"/>
        <v>25.68624705141206</v>
      </c>
    </row>
    <row r="1799" spans="1:3" x14ac:dyDescent="0.2">
      <c r="A1799" t="s">
        <v>43</v>
      </c>
      <c r="B1799">
        <v>14</v>
      </c>
      <c r="C1799" s="9">
        <f t="shared" si="35"/>
        <v>32.248359992126154</v>
      </c>
    </row>
    <row r="1800" spans="1:3" x14ac:dyDescent="0.2">
      <c r="A1800" t="s">
        <v>43</v>
      </c>
      <c r="B1800">
        <v>13</v>
      </c>
      <c r="C1800" s="9">
        <f t="shared" si="35"/>
        <v>25.68624705141206</v>
      </c>
    </row>
    <row r="1801" spans="1:3" x14ac:dyDescent="0.2">
      <c r="A1801" t="s">
        <v>43</v>
      </c>
      <c r="B1801">
        <v>13</v>
      </c>
      <c r="C1801" s="9">
        <f t="shared" si="35"/>
        <v>25.68624705141206</v>
      </c>
    </row>
    <row r="1802" spans="1:3" x14ac:dyDescent="0.2">
      <c r="A1802" t="s">
        <v>43</v>
      </c>
      <c r="B1802">
        <v>12</v>
      </c>
      <c r="C1802" s="9">
        <f t="shared" si="35"/>
        <v>20.090048680034954</v>
      </c>
    </row>
    <row r="1803" spans="1:3" x14ac:dyDescent="0.2">
      <c r="A1803" t="s">
        <v>43</v>
      </c>
      <c r="B1803">
        <v>14</v>
      </c>
      <c r="C1803" s="9">
        <f t="shared" si="35"/>
        <v>32.248359992126154</v>
      </c>
    </row>
    <row r="1804" spans="1:3" x14ac:dyDescent="0.2">
      <c r="A1804" t="s">
        <v>43</v>
      </c>
      <c r="B1804">
        <v>16</v>
      </c>
      <c r="C1804" s="9">
        <f t="shared" si="35"/>
        <v>48.589553748130214</v>
      </c>
    </row>
    <row r="1805" spans="1:3" x14ac:dyDescent="0.2">
      <c r="A1805" t="s">
        <v>43</v>
      </c>
      <c r="B1805">
        <v>14</v>
      </c>
      <c r="C1805" s="9">
        <f t="shared" si="35"/>
        <v>32.248359992126154</v>
      </c>
    </row>
    <row r="1806" spans="1:3" x14ac:dyDescent="0.2">
      <c r="A1806" t="s">
        <v>43</v>
      </c>
      <c r="B1806">
        <v>12</v>
      </c>
      <c r="C1806" s="9">
        <f t="shared" si="35"/>
        <v>20.090048680034954</v>
      </c>
    </row>
    <row r="1807" spans="1:3" x14ac:dyDescent="0.2">
      <c r="A1807" t="s">
        <v>43</v>
      </c>
      <c r="B1807">
        <v>15</v>
      </c>
      <c r="C1807" s="9">
        <f t="shared" si="35"/>
        <v>39.856093499755346</v>
      </c>
    </row>
    <row r="1808" spans="1:3" x14ac:dyDescent="0.2">
      <c r="A1808" t="s">
        <v>43</v>
      </c>
      <c r="B1808">
        <v>14</v>
      </c>
      <c r="C1808" s="9">
        <f t="shared" si="35"/>
        <v>32.248359992126154</v>
      </c>
    </row>
    <row r="1809" spans="1:3" x14ac:dyDescent="0.2">
      <c r="A1809" t="s">
        <v>43</v>
      </c>
      <c r="B1809">
        <v>14</v>
      </c>
      <c r="C1809" s="9">
        <f t="shared" si="35"/>
        <v>32.248359992126154</v>
      </c>
    </row>
    <row r="1810" spans="1:3" x14ac:dyDescent="0.2">
      <c r="A1810" t="s">
        <v>43</v>
      </c>
      <c r="B1810">
        <v>16</v>
      </c>
      <c r="C1810" s="9">
        <f t="shared" si="35"/>
        <v>48.589553748130214</v>
      </c>
    </row>
    <row r="1811" spans="1:3" x14ac:dyDescent="0.2">
      <c r="A1811" t="s">
        <v>43</v>
      </c>
      <c r="B1811">
        <v>14</v>
      </c>
      <c r="C1811" s="9">
        <f t="shared" si="35"/>
        <v>32.248359992126154</v>
      </c>
    </row>
    <row r="1812" spans="1:3" x14ac:dyDescent="0.2">
      <c r="A1812" t="s">
        <v>43</v>
      </c>
      <c r="B1812">
        <v>13</v>
      </c>
      <c r="C1812" s="9">
        <f t="shared" si="35"/>
        <v>25.68624705141206</v>
      </c>
    </row>
    <row r="1813" spans="1:3" x14ac:dyDescent="0.2">
      <c r="A1813" t="s">
        <v>43</v>
      </c>
      <c r="B1813">
        <v>14</v>
      </c>
      <c r="C1813" s="9">
        <f t="shared" si="35"/>
        <v>32.248359992126154</v>
      </c>
    </row>
    <row r="1814" spans="1:3" x14ac:dyDescent="0.2">
      <c r="A1814" t="s">
        <v>43</v>
      </c>
      <c r="B1814">
        <v>17</v>
      </c>
      <c r="C1814" s="9">
        <f t="shared" si="35"/>
        <v>58.529222142756957</v>
      </c>
    </row>
    <row r="1815" spans="1:3" x14ac:dyDescent="0.2">
      <c r="A1815" t="s">
        <v>43</v>
      </c>
      <c r="B1815">
        <v>13</v>
      </c>
      <c r="C1815" s="9">
        <f t="shared" si="35"/>
        <v>25.68624705141206</v>
      </c>
    </row>
    <row r="1816" spans="1:3" x14ac:dyDescent="0.2">
      <c r="A1816" t="s">
        <v>43</v>
      </c>
      <c r="B1816">
        <v>15</v>
      </c>
      <c r="C1816" s="9">
        <f t="shared" si="35"/>
        <v>39.856093499755346</v>
      </c>
    </row>
    <row r="1817" spans="1:3" x14ac:dyDescent="0.2">
      <c r="A1817" t="s">
        <v>43</v>
      </c>
      <c r="B1817">
        <v>12</v>
      </c>
      <c r="C1817" s="9">
        <f t="shared" si="35"/>
        <v>20.090048680034954</v>
      </c>
    </row>
    <row r="1818" spans="1:3" x14ac:dyDescent="0.2">
      <c r="A1818" t="s">
        <v>43</v>
      </c>
      <c r="B1818">
        <v>16</v>
      </c>
      <c r="C1818" s="9">
        <f t="shared" si="35"/>
        <v>48.589553748130214</v>
      </c>
    </row>
    <row r="1819" spans="1:3" x14ac:dyDescent="0.2">
      <c r="A1819" t="s">
        <v>43</v>
      </c>
      <c r="B1819">
        <v>17</v>
      </c>
      <c r="C1819" s="9">
        <f t="shared" si="35"/>
        <v>58.529222142756957</v>
      </c>
    </row>
    <row r="1820" spans="1:3" x14ac:dyDescent="0.2">
      <c r="A1820" t="s">
        <v>43</v>
      </c>
      <c r="B1820">
        <v>17</v>
      </c>
      <c r="C1820" s="9">
        <f t="shared" si="35"/>
        <v>58.529222142756957</v>
      </c>
    </row>
    <row r="1821" spans="1:3" x14ac:dyDescent="0.2">
      <c r="A1821" t="s">
        <v>43</v>
      </c>
      <c r="B1821">
        <v>15</v>
      </c>
      <c r="C1821" s="9">
        <f t="shared" si="35"/>
        <v>39.856093499755346</v>
      </c>
    </row>
    <row r="1822" spans="1:3" x14ac:dyDescent="0.2">
      <c r="A1822" t="s">
        <v>43</v>
      </c>
      <c r="B1822">
        <v>17</v>
      </c>
      <c r="C1822" s="9">
        <f t="shared" si="35"/>
        <v>58.529222142756957</v>
      </c>
    </row>
    <row r="1823" spans="1:3" x14ac:dyDescent="0.2">
      <c r="A1823" t="s">
        <v>43</v>
      </c>
      <c r="B1823">
        <v>16</v>
      </c>
      <c r="C1823" s="9">
        <f t="shared" si="35"/>
        <v>48.589553748130214</v>
      </c>
    </row>
    <row r="1824" spans="1:3" x14ac:dyDescent="0.2">
      <c r="A1824" t="s">
        <v>43</v>
      </c>
      <c r="B1824">
        <v>15</v>
      </c>
      <c r="C1824" s="9">
        <f t="shared" si="35"/>
        <v>39.856093499755346</v>
      </c>
    </row>
    <row r="1825" spans="1:3" x14ac:dyDescent="0.2">
      <c r="A1825" t="s">
        <v>43</v>
      </c>
      <c r="B1825">
        <v>14</v>
      </c>
      <c r="C1825" s="9">
        <f t="shared" si="35"/>
        <v>32.248359992126154</v>
      </c>
    </row>
    <row r="1826" spans="1:3" x14ac:dyDescent="0.2">
      <c r="A1826" t="s">
        <v>43</v>
      </c>
      <c r="B1826">
        <v>16</v>
      </c>
      <c r="C1826" s="9">
        <f t="shared" si="35"/>
        <v>48.589553748130214</v>
      </c>
    </row>
    <row r="1827" spans="1:3" x14ac:dyDescent="0.2">
      <c r="A1827" t="s">
        <v>43</v>
      </c>
      <c r="B1827">
        <v>15</v>
      </c>
      <c r="C1827" s="9">
        <f t="shared" si="35"/>
        <v>39.856093499755346</v>
      </c>
    </row>
    <row r="1828" spans="1:3" x14ac:dyDescent="0.2">
      <c r="A1828" t="s">
        <v>43</v>
      </c>
      <c r="B1828">
        <v>12</v>
      </c>
      <c r="C1828" s="9">
        <f t="shared" si="35"/>
        <v>20.090048680034954</v>
      </c>
    </row>
    <row r="1829" spans="1:3" x14ac:dyDescent="0.2">
      <c r="A1829" t="s">
        <v>46</v>
      </c>
      <c r="B1829">
        <v>5</v>
      </c>
      <c r="C1829" s="9">
        <f>0.00799*(B1829^3.137)</f>
        <v>1.2451328264054884</v>
      </c>
    </row>
    <row r="1830" spans="1:3" x14ac:dyDescent="0.2">
      <c r="A1830" t="s">
        <v>46</v>
      </c>
      <c r="B1830">
        <v>6</v>
      </c>
      <c r="C1830" s="9">
        <f t="shared" ref="C1830:C1831" si="36">0.00799*(B1830^3.137)</f>
        <v>2.2060088569602962</v>
      </c>
    </row>
    <row r="1831" spans="1:3" x14ac:dyDescent="0.2">
      <c r="A1831" t="s">
        <v>46</v>
      </c>
      <c r="B1831">
        <v>5</v>
      </c>
      <c r="C1831" s="9">
        <f t="shared" si="36"/>
        <v>1.2451328264054884</v>
      </c>
    </row>
    <row r="1832" spans="1:3" x14ac:dyDescent="0.2">
      <c r="A1832" t="s">
        <v>192</v>
      </c>
      <c r="B1832">
        <v>11</v>
      </c>
      <c r="C1832" s="9">
        <f>0.00759*(B1832^3.03)</f>
        <v>10.855794459564713</v>
      </c>
    </row>
    <row r="1833" spans="1:3" x14ac:dyDescent="0.2">
      <c r="A1833" t="s">
        <v>49</v>
      </c>
      <c r="B1833">
        <v>39</v>
      </c>
      <c r="C1833" s="9">
        <f>0.007*(B1833^3.24)</f>
        <v>1000.339382128181</v>
      </c>
    </row>
    <row r="1834" spans="1:3" x14ac:dyDescent="0.2">
      <c r="A1834" t="s">
        <v>49</v>
      </c>
      <c r="B1834">
        <v>38</v>
      </c>
      <c r="C1834" s="9">
        <f t="shared" ref="C1834:C1837" si="37">0.007*(B1834^3.24)</f>
        <v>919.59561783839081</v>
      </c>
    </row>
    <row r="1835" spans="1:3" x14ac:dyDescent="0.2">
      <c r="A1835" t="s">
        <v>49</v>
      </c>
      <c r="B1835">
        <v>41</v>
      </c>
      <c r="C1835" s="9">
        <f t="shared" si="37"/>
        <v>1176.2990215878726</v>
      </c>
    </row>
    <row r="1836" spans="1:3" x14ac:dyDescent="0.2">
      <c r="A1836" t="s">
        <v>49</v>
      </c>
      <c r="B1836">
        <v>38</v>
      </c>
      <c r="C1836" s="9">
        <f t="shared" si="37"/>
        <v>919.59561783839081</v>
      </c>
    </row>
    <row r="1837" spans="1:3" x14ac:dyDescent="0.2">
      <c r="A1837" t="s">
        <v>49</v>
      </c>
      <c r="B1837">
        <v>40</v>
      </c>
      <c r="C1837" s="9">
        <f t="shared" si="37"/>
        <v>1085.8564412759513</v>
      </c>
    </row>
    <row r="1838" spans="1:3" x14ac:dyDescent="0.2">
      <c r="A1838" t="s">
        <v>123</v>
      </c>
      <c r="B1838">
        <v>10</v>
      </c>
      <c r="C1838" s="9">
        <f>0.00351*(B1838^3.766)</f>
        <v>20.478923160008446</v>
      </c>
    </row>
    <row r="1839" spans="1:3" x14ac:dyDescent="0.2">
      <c r="A1839" t="s">
        <v>163</v>
      </c>
      <c r="B1839">
        <v>4</v>
      </c>
      <c r="C1839" s="9">
        <f>0.0049*(B1839^3.09)</f>
        <v>0.35527238642876241</v>
      </c>
    </row>
    <row r="1840" spans="1:3" x14ac:dyDescent="0.2">
      <c r="A1840" t="s">
        <v>163</v>
      </c>
      <c r="B1840">
        <v>3</v>
      </c>
      <c r="C1840" s="9">
        <f>0.0049*(B1840^3.09)</f>
        <v>0.14604972955468812</v>
      </c>
    </row>
    <row r="1841" spans="1:3" x14ac:dyDescent="0.2">
      <c r="A1841" t="s">
        <v>52</v>
      </c>
      <c r="B1841">
        <v>4</v>
      </c>
      <c r="C1841" s="9">
        <f>0.01122*(B1841^3.04)</f>
        <v>0.759023514566316</v>
      </c>
    </row>
    <row r="1842" spans="1:3" x14ac:dyDescent="0.2">
      <c r="A1842" t="s">
        <v>52</v>
      </c>
      <c r="B1842">
        <v>4</v>
      </c>
      <c r="C1842" s="9">
        <f t="shared" ref="C1842:C1876" si="38">0.01122*(B1842^3.04)</f>
        <v>0.759023514566316</v>
      </c>
    </row>
    <row r="1843" spans="1:3" x14ac:dyDescent="0.2">
      <c r="A1843" t="s">
        <v>52</v>
      </c>
      <c r="B1843">
        <v>4</v>
      </c>
      <c r="C1843" s="9">
        <f t="shared" si="38"/>
        <v>0.759023514566316</v>
      </c>
    </row>
    <row r="1844" spans="1:3" x14ac:dyDescent="0.2">
      <c r="A1844" t="s">
        <v>52</v>
      </c>
      <c r="B1844">
        <v>5</v>
      </c>
      <c r="C1844" s="9">
        <f t="shared" si="38"/>
        <v>1.495759156447235</v>
      </c>
    </row>
    <row r="1845" spans="1:3" x14ac:dyDescent="0.2">
      <c r="A1845" t="s">
        <v>52</v>
      </c>
      <c r="B1845">
        <v>3</v>
      </c>
      <c r="C1845" s="9">
        <f t="shared" si="38"/>
        <v>0.31654938293559004</v>
      </c>
    </row>
    <row r="1846" spans="1:3" x14ac:dyDescent="0.2">
      <c r="A1846" t="s">
        <v>52</v>
      </c>
      <c r="B1846">
        <v>3</v>
      </c>
      <c r="C1846" s="9">
        <f t="shared" si="38"/>
        <v>0.31654938293559004</v>
      </c>
    </row>
    <row r="1847" spans="1:3" x14ac:dyDescent="0.2">
      <c r="A1847" t="s">
        <v>52</v>
      </c>
      <c r="B1847">
        <v>4</v>
      </c>
      <c r="C1847" s="9">
        <f t="shared" si="38"/>
        <v>0.759023514566316</v>
      </c>
    </row>
    <row r="1848" spans="1:3" x14ac:dyDescent="0.2">
      <c r="A1848" t="s">
        <v>52</v>
      </c>
      <c r="B1848">
        <v>4</v>
      </c>
      <c r="C1848" s="9">
        <f t="shared" si="38"/>
        <v>0.759023514566316</v>
      </c>
    </row>
    <row r="1849" spans="1:3" x14ac:dyDescent="0.2">
      <c r="A1849" t="s">
        <v>52</v>
      </c>
      <c r="B1849">
        <v>4</v>
      </c>
      <c r="C1849" s="9">
        <f t="shared" si="38"/>
        <v>0.759023514566316</v>
      </c>
    </row>
    <row r="1850" spans="1:3" x14ac:dyDescent="0.2">
      <c r="A1850" t="s">
        <v>52</v>
      </c>
      <c r="B1850">
        <v>5</v>
      </c>
      <c r="C1850" s="9">
        <f t="shared" si="38"/>
        <v>1.495759156447235</v>
      </c>
    </row>
    <row r="1851" spans="1:3" x14ac:dyDescent="0.2">
      <c r="A1851" t="s">
        <v>52</v>
      </c>
      <c r="B1851">
        <v>4</v>
      </c>
      <c r="C1851" s="9">
        <f t="shared" si="38"/>
        <v>0.759023514566316</v>
      </c>
    </row>
    <row r="1852" spans="1:3" x14ac:dyDescent="0.2">
      <c r="A1852" t="s">
        <v>52</v>
      </c>
      <c r="B1852">
        <v>4</v>
      </c>
      <c r="C1852" s="9">
        <f t="shared" si="38"/>
        <v>0.759023514566316</v>
      </c>
    </row>
    <row r="1853" spans="1:3" x14ac:dyDescent="0.2">
      <c r="A1853" t="s">
        <v>52</v>
      </c>
      <c r="B1853">
        <v>4</v>
      </c>
      <c r="C1853" s="9">
        <f t="shared" si="38"/>
        <v>0.759023514566316</v>
      </c>
    </row>
    <row r="1854" spans="1:3" x14ac:dyDescent="0.2">
      <c r="A1854" t="s">
        <v>52</v>
      </c>
      <c r="B1854">
        <v>3</v>
      </c>
      <c r="C1854" s="9">
        <f t="shared" si="38"/>
        <v>0.31654938293559004</v>
      </c>
    </row>
    <row r="1855" spans="1:3" x14ac:dyDescent="0.2">
      <c r="A1855" t="s">
        <v>52</v>
      </c>
      <c r="B1855">
        <v>5</v>
      </c>
      <c r="C1855" s="9">
        <f t="shared" si="38"/>
        <v>1.495759156447235</v>
      </c>
    </row>
    <row r="1856" spans="1:3" x14ac:dyDescent="0.2">
      <c r="A1856" t="s">
        <v>52</v>
      </c>
      <c r="B1856">
        <v>5</v>
      </c>
      <c r="C1856" s="9">
        <f t="shared" si="38"/>
        <v>1.495759156447235</v>
      </c>
    </row>
    <row r="1857" spans="1:3" x14ac:dyDescent="0.2">
      <c r="A1857" t="s">
        <v>52</v>
      </c>
      <c r="B1857">
        <v>4</v>
      </c>
      <c r="C1857" s="9">
        <f t="shared" si="38"/>
        <v>0.759023514566316</v>
      </c>
    </row>
    <row r="1858" spans="1:3" x14ac:dyDescent="0.2">
      <c r="A1858" t="s">
        <v>52</v>
      </c>
      <c r="B1858">
        <v>4</v>
      </c>
      <c r="C1858" s="9">
        <f t="shared" si="38"/>
        <v>0.759023514566316</v>
      </c>
    </row>
    <row r="1859" spans="1:3" x14ac:dyDescent="0.2">
      <c r="A1859" t="s">
        <v>52</v>
      </c>
      <c r="B1859">
        <v>4</v>
      </c>
      <c r="C1859" s="9">
        <f t="shared" si="38"/>
        <v>0.759023514566316</v>
      </c>
    </row>
    <row r="1860" spans="1:3" x14ac:dyDescent="0.2">
      <c r="A1860" t="s">
        <v>52</v>
      </c>
      <c r="B1860">
        <v>3</v>
      </c>
      <c r="C1860" s="9">
        <f t="shared" si="38"/>
        <v>0.31654938293559004</v>
      </c>
    </row>
    <row r="1861" spans="1:3" x14ac:dyDescent="0.2">
      <c r="A1861" t="s">
        <v>52</v>
      </c>
      <c r="B1861">
        <v>4</v>
      </c>
      <c r="C1861" s="9">
        <f t="shared" si="38"/>
        <v>0.759023514566316</v>
      </c>
    </row>
    <row r="1862" spans="1:3" x14ac:dyDescent="0.2">
      <c r="A1862" t="s">
        <v>52</v>
      </c>
      <c r="B1862">
        <v>4</v>
      </c>
      <c r="C1862" s="9">
        <f t="shared" si="38"/>
        <v>0.759023514566316</v>
      </c>
    </row>
    <row r="1863" spans="1:3" x14ac:dyDescent="0.2">
      <c r="A1863" t="s">
        <v>52</v>
      </c>
      <c r="B1863">
        <v>4</v>
      </c>
      <c r="C1863" s="9">
        <f t="shared" si="38"/>
        <v>0.759023514566316</v>
      </c>
    </row>
    <row r="1864" spans="1:3" x14ac:dyDescent="0.2">
      <c r="A1864" t="s">
        <v>52</v>
      </c>
      <c r="B1864">
        <v>3</v>
      </c>
      <c r="C1864" s="9">
        <f t="shared" si="38"/>
        <v>0.31654938293559004</v>
      </c>
    </row>
    <row r="1865" spans="1:3" x14ac:dyDescent="0.2">
      <c r="A1865" t="s">
        <v>52</v>
      </c>
      <c r="B1865">
        <v>3</v>
      </c>
      <c r="C1865" s="9">
        <f t="shared" si="38"/>
        <v>0.31654938293559004</v>
      </c>
    </row>
    <row r="1866" spans="1:3" x14ac:dyDescent="0.2">
      <c r="A1866" t="s">
        <v>52</v>
      </c>
      <c r="B1866">
        <v>3</v>
      </c>
      <c r="C1866" s="9">
        <f t="shared" si="38"/>
        <v>0.31654938293559004</v>
      </c>
    </row>
    <row r="1867" spans="1:3" x14ac:dyDescent="0.2">
      <c r="A1867" t="s">
        <v>52</v>
      </c>
      <c r="B1867">
        <v>5</v>
      </c>
      <c r="C1867" s="9">
        <f t="shared" si="38"/>
        <v>1.495759156447235</v>
      </c>
    </row>
    <row r="1868" spans="1:3" x14ac:dyDescent="0.2">
      <c r="A1868" t="s">
        <v>52</v>
      </c>
      <c r="B1868">
        <v>3</v>
      </c>
      <c r="C1868" s="9">
        <f t="shared" si="38"/>
        <v>0.31654938293559004</v>
      </c>
    </row>
    <row r="1869" spans="1:3" x14ac:dyDescent="0.2">
      <c r="A1869" t="s">
        <v>52</v>
      </c>
      <c r="B1869">
        <v>4</v>
      </c>
      <c r="C1869" s="9">
        <f t="shared" si="38"/>
        <v>0.759023514566316</v>
      </c>
    </row>
    <row r="1870" spans="1:3" x14ac:dyDescent="0.2">
      <c r="A1870" t="s">
        <v>52</v>
      </c>
      <c r="B1870">
        <v>4</v>
      </c>
      <c r="C1870" s="9">
        <f t="shared" si="38"/>
        <v>0.759023514566316</v>
      </c>
    </row>
    <row r="1871" spans="1:3" x14ac:dyDescent="0.2">
      <c r="A1871" t="s">
        <v>52</v>
      </c>
      <c r="B1871">
        <v>3</v>
      </c>
      <c r="C1871" s="9">
        <f t="shared" si="38"/>
        <v>0.31654938293559004</v>
      </c>
    </row>
    <row r="1872" spans="1:3" x14ac:dyDescent="0.2">
      <c r="A1872" t="s">
        <v>52</v>
      </c>
      <c r="B1872">
        <v>5</v>
      </c>
      <c r="C1872" s="9">
        <f t="shared" si="38"/>
        <v>1.495759156447235</v>
      </c>
    </row>
    <row r="1873" spans="1:3" x14ac:dyDescent="0.2">
      <c r="A1873" t="s">
        <v>52</v>
      </c>
      <c r="B1873">
        <v>5</v>
      </c>
      <c r="C1873" s="9">
        <f t="shared" si="38"/>
        <v>1.495759156447235</v>
      </c>
    </row>
    <row r="1874" spans="1:3" x14ac:dyDescent="0.2">
      <c r="A1874" t="s">
        <v>52</v>
      </c>
      <c r="B1874">
        <v>3</v>
      </c>
      <c r="C1874" s="9">
        <f t="shared" si="38"/>
        <v>0.31654938293559004</v>
      </c>
    </row>
    <row r="1875" spans="1:3" x14ac:dyDescent="0.2">
      <c r="A1875" t="s">
        <v>52</v>
      </c>
      <c r="B1875">
        <v>4</v>
      </c>
      <c r="C1875" s="9">
        <f t="shared" si="38"/>
        <v>0.759023514566316</v>
      </c>
    </row>
    <row r="1876" spans="1:3" x14ac:dyDescent="0.2">
      <c r="A1876" t="s">
        <v>52</v>
      </c>
      <c r="B1876">
        <v>3</v>
      </c>
      <c r="C1876" s="9">
        <f t="shared" si="38"/>
        <v>0.31654938293559004</v>
      </c>
    </row>
    <row r="1877" spans="1:3" x14ac:dyDescent="0.2">
      <c r="A1877" t="s">
        <v>166</v>
      </c>
      <c r="B1877">
        <v>125</v>
      </c>
      <c r="C1877" s="9">
        <f>0.00071*(B1877^3.24)</f>
        <v>4418.2144414513577</v>
      </c>
    </row>
    <row r="1878" spans="1:3" x14ac:dyDescent="0.2">
      <c r="A1878" t="s">
        <v>55</v>
      </c>
      <c r="B1878">
        <v>20</v>
      </c>
      <c r="C1878" s="9">
        <f>0.013*(B1878^3.034)</f>
        <v>115.1511711016654</v>
      </c>
    </row>
    <row r="1879" spans="1:3" x14ac:dyDescent="0.2">
      <c r="A1879" t="s">
        <v>55</v>
      </c>
      <c r="B1879">
        <v>20</v>
      </c>
      <c r="C1879" s="9">
        <f t="shared" ref="C1879:C1942" si="39">0.013*(B1879^3.034)</f>
        <v>115.1511711016654</v>
      </c>
    </row>
    <row r="1880" spans="1:3" x14ac:dyDescent="0.2">
      <c r="A1880" t="s">
        <v>55</v>
      </c>
      <c r="B1880">
        <v>22</v>
      </c>
      <c r="C1880" s="9">
        <f t="shared" si="39"/>
        <v>153.7636805581993</v>
      </c>
    </row>
    <row r="1881" spans="1:3" x14ac:dyDescent="0.2">
      <c r="A1881" t="s">
        <v>55</v>
      </c>
      <c r="B1881">
        <v>24</v>
      </c>
      <c r="C1881" s="9">
        <f t="shared" si="39"/>
        <v>200.21852593848016</v>
      </c>
    </row>
    <row r="1882" spans="1:3" x14ac:dyDescent="0.2">
      <c r="A1882" t="s">
        <v>55</v>
      </c>
      <c r="B1882">
        <v>25</v>
      </c>
      <c r="C1882" s="9">
        <f t="shared" si="39"/>
        <v>226.61744491403817</v>
      </c>
    </row>
    <row r="1883" spans="1:3" x14ac:dyDescent="0.2">
      <c r="A1883" t="s">
        <v>55</v>
      </c>
      <c r="B1883">
        <v>25</v>
      </c>
      <c r="C1883" s="9">
        <f t="shared" si="39"/>
        <v>226.61744491403817</v>
      </c>
    </row>
    <row r="1884" spans="1:3" x14ac:dyDescent="0.2">
      <c r="A1884" t="s">
        <v>55</v>
      </c>
      <c r="B1884">
        <v>21</v>
      </c>
      <c r="C1884" s="9">
        <f t="shared" si="39"/>
        <v>133.52318785191318</v>
      </c>
    </row>
    <row r="1885" spans="1:3" x14ac:dyDescent="0.2">
      <c r="A1885" t="s">
        <v>55</v>
      </c>
      <c r="B1885">
        <v>21</v>
      </c>
      <c r="C1885" s="9">
        <f t="shared" si="39"/>
        <v>133.52318785191318</v>
      </c>
    </row>
    <row r="1886" spans="1:3" x14ac:dyDescent="0.2">
      <c r="A1886" t="s">
        <v>55</v>
      </c>
      <c r="B1886">
        <v>25</v>
      </c>
      <c r="C1886" s="9">
        <f t="shared" si="39"/>
        <v>226.61744491403817</v>
      </c>
    </row>
    <row r="1887" spans="1:3" x14ac:dyDescent="0.2">
      <c r="A1887" t="s">
        <v>55</v>
      </c>
      <c r="B1887">
        <v>24</v>
      </c>
      <c r="C1887" s="9">
        <f t="shared" si="39"/>
        <v>200.21852593848016</v>
      </c>
    </row>
    <row r="1888" spans="1:3" x14ac:dyDescent="0.2">
      <c r="A1888" t="s">
        <v>55</v>
      </c>
      <c r="B1888">
        <v>20</v>
      </c>
      <c r="C1888" s="9">
        <f t="shared" si="39"/>
        <v>115.1511711016654</v>
      </c>
    </row>
    <row r="1889" spans="1:3" x14ac:dyDescent="0.2">
      <c r="A1889" t="s">
        <v>55</v>
      </c>
      <c r="B1889">
        <v>21</v>
      </c>
      <c r="C1889" s="9">
        <f t="shared" si="39"/>
        <v>133.52318785191318</v>
      </c>
    </row>
    <row r="1890" spans="1:3" x14ac:dyDescent="0.2">
      <c r="A1890" t="s">
        <v>55</v>
      </c>
      <c r="B1890">
        <v>24</v>
      </c>
      <c r="C1890" s="9">
        <f t="shared" si="39"/>
        <v>200.21852593848016</v>
      </c>
    </row>
    <row r="1891" spans="1:3" x14ac:dyDescent="0.2">
      <c r="A1891" t="s">
        <v>55</v>
      </c>
      <c r="B1891">
        <v>22</v>
      </c>
      <c r="C1891" s="9">
        <f t="shared" si="39"/>
        <v>153.7636805581993</v>
      </c>
    </row>
    <row r="1892" spans="1:3" x14ac:dyDescent="0.2">
      <c r="A1892" t="s">
        <v>55</v>
      </c>
      <c r="B1892">
        <v>25</v>
      </c>
      <c r="C1892" s="9">
        <f t="shared" si="39"/>
        <v>226.61744491403817</v>
      </c>
    </row>
    <row r="1893" spans="1:3" x14ac:dyDescent="0.2">
      <c r="A1893" t="s">
        <v>55</v>
      </c>
      <c r="B1893">
        <v>20</v>
      </c>
      <c r="C1893" s="9">
        <f t="shared" si="39"/>
        <v>115.1511711016654</v>
      </c>
    </row>
    <row r="1894" spans="1:3" x14ac:dyDescent="0.2">
      <c r="A1894" t="s">
        <v>55</v>
      </c>
      <c r="B1894">
        <v>25</v>
      </c>
      <c r="C1894" s="9">
        <f t="shared" si="39"/>
        <v>226.61744491403817</v>
      </c>
    </row>
    <row r="1895" spans="1:3" x14ac:dyDescent="0.2">
      <c r="A1895" t="s">
        <v>55</v>
      </c>
      <c r="B1895">
        <v>23</v>
      </c>
      <c r="C1895" s="9">
        <f t="shared" si="39"/>
        <v>175.96472162053635</v>
      </c>
    </row>
    <row r="1896" spans="1:3" x14ac:dyDescent="0.2">
      <c r="A1896" t="s">
        <v>55</v>
      </c>
      <c r="B1896">
        <v>22</v>
      </c>
      <c r="C1896" s="9">
        <f t="shared" si="39"/>
        <v>153.7636805581993</v>
      </c>
    </row>
    <row r="1897" spans="1:3" x14ac:dyDescent="0.2">
      <c r="A1897" t="s">
        <v>55</v>
      </c>
      <c r="B1897">
        <v>24</v>
      </c>
      <c r="C1897" s="9">
        <f t="shared" si="39"/>
        <v>200.21852593848016</v>
      </c>
    </row>
    <row r="1898" spans="1:3" x14ac:dyDescent="0.2">
      <c r="A1898" t="s">
        <v>55</v>
      </c>
      <c r="B1898">
        <v>21</v>
      </c>
      <c r="C1898" s="9">
        <f t="shared" si="39"/>
        <v>133.52318785191318</v>
      </c>
    </row>
    <row r="1899" spans="1:3" x14ac:dyDescent="0.2">
      <c r="A1899" t="s">
        <v>55</v>
      </c>
      <c r="B1899">
        <v>20</v>
      </c>
      <c r="C1899" s="9">
        <f t="shared" si="39"/>
        <v>115.1511711016654</v>
      </c>
    </row>
    <row r="1900" spans="1:3" x14ac:dyDescent="0.2">
      <c r="A1900" t="s">
        <v>55</v>
      </c>
      <c r="B1900">
        <v>23</v>
      </c>
      <c r="C1900" s="9">
        <f t="shared" si="39"/>
        <v>175.96472162053635</v>
      </c>
    </row>
    <row r="1901" spans="1:3" x14ac:dyDescent="0.2">
      <c r="A1901" t="s">
        <v>55</v>
      </c>
      <c r="B1901">
        <v>25</v>
      </c>
      <c r="C1901" s="9">
        <f t="shared" si="39"/>
        <v>226.61744491403817</v>
      </c>
    </row>
    <row r="1902" spans="1:3" x14ac:dyDescent="0.2">
      <c r="A1902" t="s">
        <v>55</v>
      </c>
      <c r="B1902">
        <v>22</v>
      </c>
      <c r="C1902" s="9">
        <f t="shared" si="39"/>
        <v>153.7636805581993</v>
      </c>
    </row>
    <row r="1903" spans="1:3" x14ac:dyDescent="0.2">
      <c r="A1903" t="s">
        <v>55</v>
      </c>
      <c r="B1903">
        <v>24</v>
      </c>
      <c r="C1903" s="9">
        <f t="shared" si="39"/>
        <v>200.21852593848016</v>
      </c>
    </row>
    <row r="1904" spans="1:3" x14ac:dyDescent="0.2">
      <c r="A1904" t="s">
        <v>55</v>
      </c>
      <c r="B1904">
        <v>20</v>
      </c>
      <c r="C1904" s="9">
        <f t="shared" si="39"/>
        <v>115.1511711016654</v>
      </c>
    </row>
    <row r="1905" spans="1:3" x14ac:dyDescent="0.2">
      <c r="A1905" t="s">
        <v>55</v>
      </c>
      <c r="B1905">
        <v>24</v>
      </c>
      <c r="C1905" s="9">
        <f t="shared" si="39"/>
        <v>200.21852593848016</v>
      </c>
    </row>
    <row r="1906" spans="1:3" x14ac:dyDescent="0.2">
      <c r="A1906" t="s">
        <v>55</v>
      </c>
      <c r="B1906">
        <v>23</v>
      </c>
      <c r="C1906" s="9">
        <f t="shared" si="39"/>
        <v>175.96472162053635</v>
      </c>
    </row>
    <row r="1907" spans="1:3" x14ac:dyDescent="0.2">
      <c r="A1907" t="s">
        <v>55</v>
      </c>
      <c r="B1907">
        <v>25</v>
      </c>
      <c r="C1907" s="9">
        <f t="shared" si="39"/>
        <v>226.61744491403817</v>
      </c>
    </row>
    <row r="1908" spans="1:3" x14ac:dyDescent="0.2">
      <c r="A1908" t="s">
        <v>55</v>
      </c>
      <c r="B1908">
        <v>20</v>
      </c>
      <c r="C1908" s="9">
        <f t="shared" si="39"/>
        <v>115.1511711016654</v>
      </c>
    </row>
    <row r="1909" spans="1:3" x14ac:dyDescent="0.2">
      <c r="A1909" t="s">
        <v>55</v>
      </c>
      <c r="B1909">
        <v>25</v>
      </c>
      <c r="C1909" s="9">
        <f t="shared" si="39"/>
        <v>226.61744491403817</v>
      </c>
    </row>
    <row r="1910" spans="1:3" x14ac:dyDescent="0.2">
      <c r="A1910" t="s">
        <v>55</v>
      </c>
      <c r="B1910">
        <v>20</v>
      </c>
      <c r="C1910" s="9">
        <f t="shared" si="39"/>
        <v>115.1511711016654</v>
      </c>
    </row>
    <row r="1911" spans="1:3" x14ac:dyDescent="0.2">
      <c r="A1911" t="s">
        <v>55</v>
      </c>
      <c r="B1911">
        <v>21</v>
      </c>
      <c r="C1911" s="9">
        <f t="shared" si="39"/>
        <v>133.52318785191318</v>
      </c>
    </row>
    <row r="1912" spans="1:3" x14ac:dyDescent="0.2">
      <c r="A1912" t="s">
        <v>55</v>
      </c>
      <c r="B1912">
        <v>24</v>
      </c>
      <c r="C1912" s="9">
        <f t="shared" si="39"/>
        <v>200.21852593848016</v>
      </c>
    </row>
    <row r="1913" spans="1:3" x14ac:dyDescent="0.2">
      <c r="A1913" t="s">
        <v>55</v>
      </c>
      <c r="B1913">
        <v>23</v>
      </c>
      <c r="C1913" s="9">
        <f t="shared" si="39"/>
        <v>175.96472162053635</v>
      </c>
    </row>
    <row r="1914" spans="1:3" x14ac:dyDescent="0.2">
      <c r="A1914" t="s">
        <v>55</v>
      </c>
      <c r="B1914">
        <v>24</v>
      </c>
      <c r="C1914" s="9">
        <f t="shared" si="39"/>
        <v>200.21852593848016</v>
      </c>
    </row>
    <row r="1915" spans="1:3" x14ac:dyDescent="0.2">
      <c r="A1915" t="s">
        <v>55</v>
      </c>
      <c r="B1915">
        <v>20</v>
      </c>
      <c r="C1915" s="9">
        <f t="shared" si="39"/>
        <v>115.1511711016654</v>
      </c>
    </row>
    <row r="1916" spans="1:3" x14ac:dyDescent="0.2">
      <c r="A1916" t="s">
        <v>55</v>
      </c>
      <c r="B1916">
        <v>25</v>
      </c>
      <c r="C1916" s="9">
        <f t="shared" si="39"/>
        <v>226.61744491403817</v>
      </c>
    </row>
    <row r="1917" spans="1:3" x14ac:dyDescent="0.2">
      <c r="A1917" t="s">
        <v>55</v>
      </c>
      <c r="B1917">
        <v>24</v>
      </c>
      <c r="C1917" s="9">
        <f t="shared" si="39"/>
        <v>200.21852593848016</v>
      </c>
    </row>
    <row r="1918" spans="1:3" x14ac:dyDescent="0.2">
      <c r="A1918" t="s">
        <v>55</v>
      </c>
      <c r="B1918">
        <v>21</v>
      </c>
      <c r="C1918" s="9">
        <f t="shared" si="39"/>
        <v>133.52318785191318</v>
      </c>
    </row>
    <row r="1919" spans="1:3" x14ac:dyDescent="0.2">
      <c r="A1919" t="s">
        <v>55</v>
      </c>
      <c r="B1919">
        <v>20</v>
      </c>
      <c r="C1919" s="9">
        <f t="shared" si="39"/>
        <v>115.1511711016654</v>
      </c>
    </row>
    <row r="1920" spans="1:3" x14ac:dyDescent="0.2">
      <c r="A1920" t="s">
        <v>55</v>
      </c>
      <c r="B1920">
        <v>20</v>
      </c>
      <c r="C1920" s="9">
        <f t="shared" si="39"/>
        <v>115.1511711016654</v>
      </c>
    </row>
    <row r="1921" spans="1:3" x14ac:dyDescent="0.2">
      <c r="A1921" t="s">
        <v>55</v>
      </c>
      <c r="B1921">
        <v>24</v>
      </c>
      <c r="C1921" s="9">
        <f t="shared" si="39"/>
        <v>200.21852593848016</v>
      </c>
    </row>
    <row r="1922" spans="1:3" x14ac:dyDescent="0.2">
      <c r="A1922" t="s">
        <v>55</v>
      </c>
      <c r="B1922">
        <v>24</v>
      </c>
      <c r="C1922" s="9">
        <f t="shared" si="39"/>
        <v>200.21852593848016</v>
      </c>
    </row>
    <row r="1923" spans="1:3" x14ac:dyDescent="0.2">
      <c r="A1923" t="s">
        <v>55</v>
      </c>
      <c r="B1923">
        <v>25</v>
      </c>
      <c r="C1923" s="9">
        <f t="shared" si="39"/>
        <v>226.61744491403817</v>
      </c>
    </row>
    <row r="1924" spans="1:3" x14ac:dyDescent="0.2">
      <c r="A1924" t="s">
        <v>55</v>
      </c>
      <c r="B1924">
        <v>25</v>
      </c>
      <c r="C1924" s="9">
        <f t="shared" si="39"/>
        <v>226.61744491403817</v>
      </c>
    </row>
    <row r="1925" spans="1:3" x14ac:dyDescent="0.2">
      <c r="A1925" t="s">
        <v>55</v>
      </c>
      <c r="B1925">
        <v>20</v>
      </c>
      <c r="C1925" s="9">
        <f t="shared" si="39"/>
        <v>115.1511711016654</v>
      </c>
    </row>
    <row r="1926" spans="1:3" x14ac:dyDescent="0.2">
      <c r="A1926" t="s">
        <v>55</v>
      </c>
      <c r="B1926">
        <v>20</v>
      </c>
      <c r="C1926" s="9">
        <f t="shared" si="39"/>
        <v>115.1511711016654</v>
      </c>
    </row>
    <row r="1927" spans="1:3" x14ac:dyDescent="0.2">
      <c r="A1927" t="s">
        <v>55</v>
      </c>
      <c r="B1927">
        <v>24</v>
      </c>
      <c r="C1927" s="9">
        <f t="shared" si="39"/>
        <v>200.21852593848016</v>
      </c>
    </row>
    <row r="1928" spans="1:3" x14ac:dyDescent="0.2">
      <c r="A1928" t="s">
        <v>55</v>
      </c>
      <c r="B1928">
        <v>25</v>
      </c>
      <c r="C1928" s="9">
        <f t="shared" si="39"/>
        <v>226.61744491403817</v>
      </c>
    </row>
    <row r="1929" spans="1:3" x14ac:dyDescent="0.2">
      <c r="A1929" t="s">
        <v>55</v>
      </c>
      <c r="B1929">
        <v>21</v>
      </c>
      <c r="C1929" s="9">
        <f t="shared" si="39"/>
        <v>133.52318785191318</v>
      </c>
    </row>
    <row r="1930" spans="1:3" x14ac:dyDescent="0.2">
      <c r="A1930" t="s">
        <v>55</v>
      </c>
      <c r="B1930">
        <v>20</v>
      </c>
      <c r="C1930" s="9">
        <f t="shared" si="39"/>
        <v>115.1511711016654</v>
      </c>
    </row>
    <row r="1931" spans="1:3" x14ac:dyDescent="0.2">
      <c r="A1931" t="s">
        <v>55</v>
      </c>
      <c r="B1931">
        <v>21</v>
      </c>
      <c r="C1931" s="9">
        <f t="shared" si="39"/>
        <v>133.52318785191318</v>
      </c>
    </row>
    <row r="1932" spans="1:3" x14ac:dyDescent="0.2">
      <c r="A1932" t="s">
        <v>55</v>
      </c>
      <c r="B1932">
        <v>23</v>
      </c>
      <c r="C1932" s="9">
        <f t="shared" si="39"/>
        <v>175.96472162053635</v>
      </c>
    </row>
    <row r="1933" spans="1:3" x14ac:dyDescent="0.2">
      <c r="A1933" t="s">
        <v>55</v>
      </c>
      <c r="B1933">
        <v>22</v>
      </c>
      <c r="C1933" s="9">
        <f t="shared" si="39"/>
        <v>153.7636805581993</v>
      </c>
    </row>
    <row r="1934" spans="1:3" x14ac:dyDescent="0.2">
      <c r="A1934" t="s">
        <v>55</v>
      </c>
      <c r="B1934">
        <v>25</v>
      </c>
      <c r="C1934" s="9">
        <f t="shared" si="39"/>
        <v>226.61744491403817</v>
      </c>
    </row>
    <row r="1935" spans="1:3" x14ac:dyDescent="0.2">
      <c r="A1935" t="s">
        <v>55</v>
      </c>
      <c r="B1935">
        <v>20</v>
      </c>
      <c r="C1935" s="9">
        <f t="shared" si="39"/>
        <v>115.1511711016654</v>
      </c>
    </row>
    <row r="1936" spans="1:3" x14ac:dyDescent="0.2">
      <c r="A1936" t="s">
        <v>55</v>
      </c>
      <c r="B1936">
        <v>23</v>
      </c>
      <c r="C1936" s="9">
        <f t="shared" si="39"/>
        <v>175.96472162053635</v>
      </c>
    </row>
    <row r="1937" spans="1:3" x14ac:dyDescent="0.2">
      <c r="A1937" t="s">
        <v>55</v>
      </c>
      <c r="B1937">
        <v>25</v>
      </c>
      <c r="C1937" s="9">
        <f t="shared" si="39"/>
        <v>226.61744491403817</v>
      </c>
    </row>
    <row r="1938" spans="1:3" x14ac:dyDescent="0.2">
      <c r="A1938" t="s">
        <v>55</v>
      </c>
      <c r="B1938">
        <v>23</v>
      </c>
      <c r="C1938" s="9">
        <f t="shared" si="39"/>
        <v>175.96472162053635</v>
      </c>
    </row>
    <row r="1939" spans="1:3" x14ac:dyDescent="0.2">
      <c r="A1939" t="s">
        <v>55</v>
      </c>
      <c r="B1939">
        <v>23</v>
      </c>
      <c r="C1939" s="9">
        <f t="shared" si="39"/>
        <v>175.96472162053635</v>
      </c>
    </row>
    <row r="1940" spans="1:3" x14ac:dyDescent="0.2">
      <c r="A1940" t="s">
        <v>55</v>
      </c>
      <c r="B1940">
        <v>24</v>
      </c>
      <c r="C1940" s="9">
        <f t="shared" si="39"/>
        <v>200.21852593848016</v>
      </c>
    </row>
    <row r="1941" spans="1:3" x14ac:dyDescent="0.2">
      <c r="A1941" t="s">
        <v>55</v>
      </c>
      <c r="B1941">
        <v>25</v>
      </c>
      <c r="C1941" s="9">
        <f t="shared" si="39"/>
        <v>226.61744491403817</v>
      </c>
    </row>
    <row r="1942" spans="1:3" x14ac:dyDescent="0.2">
      <c r="A1942" t="s">
        <v>55</v>
      </c>
      <c r="B1942">
        <v>22</v>
      </c>
      <c r="C1942" s="9">
        <f t="shared" si="39"/>
        <v>153.7636805581993</v>
      </c>
    </row>
    <row r="1943" spans="1:3" x14ac:dyDescent="0.2">
      <c r="A1943" t="s">
        <v>55</v>
      </c>
      <c r="B1943">
        <v>21</v>
      </c>
      <c r="C1943" s="9">
        <f t="shared" ref="C1943:C2006" si="40">0.013*(B1943^3.034)</f>
        <v>133.52318785191318</v>
      </c>
    </row>
    <row r="1944" spans="1:3" x14ac:dyDescent="0.2">
      <c r="A1944" t="s">
        <v>55</v>
      </c>
      <c r="B1944">
        <v>20</v>
      </c>
      <c r="C1944" s="9">
        <f t="shared" si="40"/>
        <v>115.1511711016654</v>
      </c>
    </row>
    <row r="1945" spans="1:3" x14ac:dyDescent="0.2">
      <c r="A1945" t="s">
        <v>55</v>
      </c>
      <c r="B1945">
        <v>23</v>
      </c>
      <c r="C1945" s="9">
        <f t="shared" si="40"/>
        <v>175.96472162053635</v>
      </c>
    </row>
    <row r="1946" spans="1:3" x14ac:dyDescent="0.2">
      <c r="A1946" t="s">
        <v>55</v>
      </c>
      <c r="B1946">
        <v>24</v>
      </c>
      <c r="C1946" s="9">
        <f t="shared" si="40"/>
        <v>200.21852593848016</v>
      </c>
    </row>
    <row r="1947" spans="1:3" x14ac:dyDescent="0.2">
      <c r="A1947" t="s">
        <v>55</v>
      </c>
      <c r="B1947">
        <v>21</v>
      </c>
      <c r="C1947" s="9">
        <f t="shared" si="40"/>
        <v>133.52318785191318</v>
      </c>
    </row>
    <row r="1948" spans="1:3" x14ac:dyDescent="0.2">
      <c r="A1948" t="s">
        <v>55</v>
      </c>
      <c r="B1948">
        <v>22</v>
      </c>
      <c r="C1948" s="9">
        <f t="shared" si="40"/>
        <v>153.7636805581993</v>
      </c>
    </row>
    <row r="1949" spans="1:3" x14ac:dyDescent="0.2">
      <c r="A1949" t="s">
        <v>55</v>
      </c>
      <c r="B1949">
        <v>20</v>
      </c>
      <c r="C1949" s="9">
        <f t="shared" si="40"/>
        <v>115.1511711016654</v>
      </c>
    </row>
    <row r="1950" spans="1:3" x14ac:dyDescent="0.2">
      <c r="A1950" t="s">
        <v>55</v>
      </c>
      <c r="B1950">
        <v>20</v>
      </c>
      <c r="C1950" s="9">
        <f t="shared" si="40"/>
        <v>115.1511711016654</v>
      </c>
    </row>
    <row r="1951" spans="1:3" x14ac:dyDescent="0.2">
      <c r="A1951" t="s">
        <v>55</v>
      </c>
      <c r="B1951">
        <v>23</v>
      </c>
      <c r="C1951" s="9">
        <f t="shared" si="40"/>
        <v>175.96472162053635</v>
      </c>
    </row>
    <row r="1952" spans="1:3" x14ac:dyDescent="0.2">
      <c r="A1952" t="s">
        <v>55</v>
      </c>
      <c r="B1952">
        <v>22</v>
      </c>
      <c r="C1952" s="9">
        <f t="shared" si="40"/>
        <v>153.7636805581993</v>
      </c>
    </row>
    <row r="1953" spans="1:3" x14ac:dyDescent="0.2">
      <c r="A1953" t="s">
        <v>55</v>
      </c>
      <c r="B1953">
        <v>23</v>
      </c>
      <c r="C1953" s="9">
        <f t="shared" si="40"/>
        <v>175.96472162053635</v>
      </c>
    </row>
    <row r="1954" spans="1:3" x14ac:dyDescent="0.2">
      <c r="A1954" t="s">
        <v>55</v>
      </c>
      <c r="B1954">
        <v>21</v>
      </c>
      <c r="C1954" s="9">
        <f t="shared" si="40"/>
        <v>133.52318785191318</v>
      </c>
    </row>
    <row r="1955" spans="1:3" x14ac:dyDescent="0.2">
      <c r="A1955" t="s">
        <v>55</v>
      </c>
      <c r="B1955">
        <v>21</v>
      </c>
      <c r="C1955" s="9">
        <f t="shared" si="40"/>
        <v>133.52318785191318</v>
      </c>
    </row>
    <row r="1956" spans="1:3" x14ac:dyDescent="0.2">
      <c r="A1956" t="s">
        <v>55</v>
      </c>
      <c r="B1956">
        <v>21</v>
      </c>
      <c r="C1956" s="9">
        <f t="shared" si="40"/>
        <v>133.52318785191318</v>
      </c>
    </row>
    <row r="1957" spans="1:3" x14ac:dyDescent="0.2">
      <c r="A1957" t="s">
        <v>55</v>
      </c>
      <c r="B1957">
        <v>25</v>
      </c>
      <c r="C1957" s="9">
        <f t="shared" si="40"/>
        <v>226.61744491403817</v>
      </c>
    </row>
    <row r="1958" spans="1:3" x14ac:dyDescent="0.2">
      <c r="A1958" t="s">
        <v>55</v>
      </c>
      <c r="B1958">
        <v>20</v>
      </c>
      <c r="C1958" s="9">
        <f t="shared" si="40"/>
        <v>115.1511711016654</v>
      </c>
    </row>
    <row r="1959" spans="1:3" x14ac:dyDescent="0.2">
      <c r="A1959" t="s">
        <v>55</v>
      </c>
      <c r="B1959">
        <v>25</v>
      </c>
      <c r="C1959" s="9">
        <f t="shared" si="40"/>
        <v>226.61744491403817</v>
      </c>
    </row>
    <row r="1960" spans="1:3" x14ac:dyDescent="0.2">
      <c r="A1960" t="s">
        <v>55</v>
      </c>
      <c r="B1960">
        <v>20</v>
      </c>
      <c r="C1960" s="9">
        <f t="shared" si="40"/>
        <v>115.1511711016654</v>
      </c>
    </row>
    <row r="1961" spans="1:3" x14ac:dyDescent="0.2">
      <c r="A1961" t="s">
        <v>55</v>
      </c>
      <c r="B1961">
        <v>22</v>
      </c>
      <c r="C1961" s="9">
        <f t="shared" si="40"/>
        <v>153.7636805581993</v>
      </c>
    </row>
    <row r="1962" spans="1:3" x14ac:dyDescent="0.2">
      <c r="A1962" t="s">
        <v>55</v>
      </c>
      <c r="B1962">
        <v>23</v>
      </c>
      <c r="C1962" s="9">
        <f t="shared" si="40"/>
        <v>175.96472162053635</v>
      </c>
    </row>
    <row r="1963" spans="1:3" x14ac:dyDescent="0.2">
      <c r="A1963" t="s">
        <v>55</v>
      </c>
      <c r="B1963">
        <v>22</v>
      </c>
      <c r="C1963" s="9">
        <f t="shared" si="40"/>
        <v>153.7636805581993</v>
      </c>
    </row>
    <row r="1964" spans="1:3" x14ac:dyDescent="0.2">
      <c r="A1964" t="s">
        <v>55</v>
      </c>
      <c r="B1964">
        <v>25</v>
      </c>
      <c r="C1964" s="9">
        <f t="shared" si="40"/>
        <v>226.61744491403817</v>
      </c>
    </row>
    <row r="1965" spans="1:3" x14ac:dyDescent="0.2">
      <c r="A1965" t="s">
        <v>55</v>
      </c>
      <c r="B1965">
        <v>24</v>
      </c>
      <c r="C1965" s="9">
        <f t="shared" si="40"/>
        <v>200.21852593848016</v>
      </c>
    </row>
    <row r="1966" spans="1:3" x14ac:dyDescent="0.2">
      <c r="A1966" t="s">
        <v>55</v>
      </c>
      <c r="B1966">
        <v>21</v>
      </c>
      <c r="C1966" s="9">
        <f t="shared" si="40"/>
        <v>133.52318785191318</v>
      </c>
    </row>
    <row r="1967" spans="1:3" x14ac:dyDescent="0.2">
      <c r="A1967" t="s">
        <v>55</v>
      </c>
      <c r="B1967">
        <v>23</v>
      </c>
      <c r="C1967" s="9">
        <f t="shared" si="40"/>
        <v>175.96472162053635</v>
      </c>
    </row>
    <row r="1968" spans="1:3" x14ac:dyDescent="0.2">
      <c r="A1968" t="s">
        <v>55</v>
      </c>
      <c r="B1968">
        <v>21</v>
      </c>
      <c r="C1968" s="9">
        <f t="shared" si="40"/>
        <v>133.52318785191318</v>
      </c>
    </row>
    <row r="1969" spans="1:3" x14ac:dyDescent="0.2">
      <c r="A1969" t="s">
        <v>55</v>
      </c>
      <c r="B1969">
        <v>23</v>
      </c>
      <c r="C1969" s="9">
        <f t="shared" si="40"/>
        <v>175.96472162053635</v>
      </c>
    </row>
    <row r="1970" spans="1:3" x14ac:dyDescent="0.2">
      <c r="A1970" t="s">
        <v>55</v>
      </c>
      <c r="B1970">
        <v>24</v>
      </c>
      <c r="C1970" s="9">
        <f t="shared" si="40"/>
        <v>200.21852593848016</v>
      </c>
    </row>
    <row r="1971" spans="1:3" x14ac:dyDescent="0.2">
      <c r="A1971" t="s">
        <v>55</v>
      </c>
      <c r="B1971">
        <v>22</v>
      </c>
      <c r="C1971" s="9">
        <f t="shared" si="40"/>
        <v>153.7636805581993</v>
      </c>
    </row>
    <row r="1972" spans="1:3" x14ac:dyDescent="0.2">
      <c r="A1972" t="s">
        <v>55</v>
      </c>
      <c r="B1972">
        <v>20</v>
      </c>
      <c r="C1972" s="9">
        <f t="shared" si="40"/>
        <v>115.1511711016654</v>
      </c>
    </row>
    <row r="1973" spans="1:3" x14ac:dyDescent="0.2">
      <c r="A1973" t="s">
        <v>55</v>
      </c>
      <c r="B1973">
        <v>20</v>
      </c>
      <c r="C1973" s="9">
        <f t="shared" si="40"/>
        <v>115.1511711016654</v>
      </c>
    </row>
    <row r="1974" spans="1:3" x14ac:dyDescent="0.2">
      <c r="A1974" t="s">
        <v>55</v>
      </c>
      <c r="B1974">
        <v>20</v>
      </c>
      <c r="C1974" s="9">
        <f t="shared" si="40"/>
        <v>115.1511711016654</v>
      </c>
    </row>
    <row r="1975" spans="1:3" x14ac:dyDescent="0.2">
      <c r="A1975" t="s">
        <v>55</v>
      </c>
      <c r="B1975">
        <v>20</v>
      </c>
      <c r="C1975" s="9">
        <f t="shared" si="40"/>
        <v>115.1511711016654</v>
      </c>
    </row>
    <row r="1976" spans="1:3" x14ac:dyDescent="0.2">
      <c r="A1976" t="s">
        <v>55</v>
      </c>
      <c r="B1976">
        <v>22</v>
      </c>
      <c r="C1976" s="9">
        <f t="shared" si="40"/>
        <v>153.7636805581993</v>
      </c>
    </row>
    <row r="1977" spans="1:3" x14ac:dyDescent="0.2">
      <c r="A1977" t="s">
        <v>55</v>
      </c>
      <c r="B1977">
        <v>25</v>
      </c>
      <c r="C1977" s="9">
        <f t="shared" si="40"/>
        <v>226.61744491403817</v>
      </c>
    </row>
    <row r="1978" spans="1:3" x14ac:dyDescent="0.2">
      <c r="A1978" t="s">
        <v>55</v>
      </c>
      <c r="B1978">
        <v>22</v>
      </c>
      <c r="C1978" s="9">
        <f t="shared" si="40"/>
        <v>153.7636805581993</v>
      </c>
    </row>
    <row r="1979" spans="1:3" x14ac:dyDescent="0.2">
      <c r="A1979" t="s">
        <v>55</v>
      </c>
      <c r="B1979">
        <v>20</v>
      </c>
      <c r="C1979" s="9">
        <f t="shared" si="40"/>
        <v>115.1511711016654</v>
      </c>
    </row>
    <row r="1980" spans="1:3" x14ac:dyDescent="0.2">
      <c r="A1980" t="s">
        <v>55</v>
      </c>
      <c r="B1980">
        <v>24</v>
      </c>
      <c r="C1980" s="9">
        <f t="shared" si="40"/>
        <v>200.21852593848016</v>
      </c>
    </row>
    <row r="1981" spans="1:3" x14ac:dyDescent="0.2">
      <c r="A1981" t="s">
        <v>55</v>
      </c>
      <c r="B1981">
        <v>21</v>
      </c>
      <c r="C1981" s="9">
        <f t="shared" si="40"/>
        <v>133.52318785191318</v>
      </c>
    </row>
    <row r="1982" spans="1:3" x14ac:dyDescent="0.2">
      <c r="A1982" t="s">
        <v>55</v>
      </c>
      <c r="B1982">
        <v>25</v>
      </c>
      <c r="C1982" s="9">
        <f t="shared" si="40"/>
        <v>226.61744491403817</v>
      </c>
    </row>
    <row r="1983" spans="1:3" x14ac:dyDescent="0.2">
      <c r="A1983" t="s">
        <v>55</v>
      </c>
      <c r="B1983">
        <v>22</v>
      </c>
      <c r="C1983" s="9">
        <f t="shared" si="40"/>
        <v>153.7636805581993</v>
      </c>
    </row>
    <row r="1984" spans="1:3" x14ac:dyDescent="0.2">
      <c r="A1984" t="s">
        <v>55</v>
      </c>
      <c r="B1984">
        <v>25</v>
      </c>
      <c r="C1984" s="9">
        <f t="shared" si="40"/>
        <v>226.61744491403817</v>
      </c>
    </row>
    <row r="1985" spans="1:3" x14ac:dyDescent="0.2">
      <c r="A1985" t="s">
        <v>55</v>
      </c>
      <c r="B1985">
        <v>24</v>
      </c>
      <c r="C1985" s="9">
        <f t="shared" si="40"/>
        <v>200.21852593848016</v>
      </c>
    </row>
    <row r="1986" spans="1:3" x14ac:dyDescent="0.2">
      <c r="A1986" t="s">
        <v>55</v>
      </c>
      <c r="B1986">
        <v>23</v>
      </c>
      <c r="C1986" s="9">
        <f t="shared" si="40"/>
        <v>175.96472162053635</v>
      </c>
    </row>
    <row r="1987" spans="1:3" x14ac:dyDescent="0.2">
      <c r="A1987" t="s">
        <v>55</v>
      </c>
      <c r="B1987">
        <v>24</v>
      </c>
      <c r="C1987" s="9">
        <f t="shared" si="40"/>
        <v>200.21852593848016</v>
      </c>
    </row>
    <row r="1988" spans="1:3" x14ac:dyDescent="0.2">
      <c r="A1988" t="s">
        <v>55</v>
      </c>
      <c r="B1988">
        <v>21</v>
      </c>
      <c r="C1988" s="9">
        <f t="shared" si="40"/>
        <v>133.52318785191318</v>
      </c>
    </row>
    <row r="1989" spans="1:3" x14ac:dyDescent="0.2">
      <c r="A1989" t="s">
        <v>55</v>
      </c>
      <c r="B1989">
        <v>23</v>
      </c>
      <c r="C1989" s="9">
        <f t="shared" si="40"/>
        <v>175.96472162053635</v>
      </c>
    </row>
    <row r="1990" spans="1:3" x14ac:dyDescent="0.2">
      <c r="A1990" t="s">
        <v>55</v>
      </c>
      <c r="B1990">
        <v>20</v>
      </c>
      <c r="C1990" s="9">
        <f t="shared" si="40"/>
        <v>115.1511711016654</v>
      </c>
    </row>
    <row r="1991" spans="1:3" x14ac:dyDescent="0.2">
      <c r="A1991" t="s">
        <v>55</v>
      </c>
      <c r="B1991">
        <v>22</v>
      </c>
      <c r="C1991" s="9">
        <f t="shared" si="40"/>
        <v>153.7636805581993</v>
      </c>
    </row>
    <row r="1992" spans="1:3" x14ac:dyDescent="0.2">
      <c r="A1992" t="s">
        <v>55</v>
      </c>
      <c r="B1992">
        <v>23</v>
      </c>
      <c r="C1992" s="9">
        <f t="shared" si="40"/>
        <v>175.96472162053635</v>
      </c>
    </row>
    <row r="1993" spans="1:3" x14ac:dyDescent="0.2">
      <c r="A1993" t="s">
        <v>55</v>
      </c>
      <c r="B1993">
        <v>22</v>
      </c>
      <c r="C1993" s="9">
        <f t="shared" si="40"/>
        <v>153.7636805581993</v>
      </c>
    </row>
    <row r="1994" spans="1:3" x14ac:dyDescent="0.2">
      <c r="A1994" t="s">
        <v>55</v>
      </c>
      <c r="B1994">
        <v>22</v>
      </c>
      <c r="C1994" s="9">
        <f t="shared" si="40"/>
        <v>153.7636805581993</v>
      </c>
    </row>
    <row r="1995" spans="1:3" x14ac:dyDescent="0.2">
      <c r="A1995" t="s">
        <v>55</v>
      </c>
      <c r="B1995">
        <v>22</v>
      </c>
      <c r="C1995" s="9">
        <f t="shared" si="40"/>
        <v>153.7636805581993</v>
      </c>
    </row>
    <row r="1996" spans="1:3" x14ac:dyDescent="0.2">
      <c r="A1996" t="s">
        <v>55</v>
      </c>
      <c r="B1996">
        <v>24</v>
      </c>
      <c r="C1996" s="9">
        <f t="shared" si="40"/>
        <v>200.21852593848016</v>
      </c>
    </row>
    <row r="1997" spans="1:3" x14ac:dyDescent="0.2">
      <c r="A1997" t="s">
        <v>55</v>
      </c>
      <c r="B1997">
        <v>21</v>
      </c>
      <c r="C1997" s="9">
        <f t="shared" si="40"/>
        <v>133.52318785191318</v>
      </c>
    </row>
    <row r="1998" spans="1:3" x14ac:dyDescent="0.2">
      <c r="A1998" t="s">
        <v>55</v>
      </c>
      <c r="B1998">
        <v>20</v>
      </c>
      <c r="C1998" s="9">
        <f t="shared" si="40"/>
        <v>115.1511711016654</v>
      </c>
    </row>
    <row r="1999" spans="1:3" x14ac:dyDescent="0.2">
      <c r="A1999" t="s">
        <v>55</v>
      </c>
      <c r="B1999">
        <v>23</v>
      </c>
      <c r="C1999" s="9">
        <f t="shared" si="40"/>
        <v>175.96472162053635</v>
      </c>
    </row>
    <row r="2000" spans="1:3" x14ac:dyDescent="0.2">
      <c r="A2000" t="s">
        <v>55</v>
      </c>
      <c r="B2000">
        <v>23</v>
      </c>
      <c r="C2000" s="9">
        <f t="shared" si="40"/>
        <v>175.96472162053635</v>
      </c>
    </row>
    <row r="2001" spans="1:3" x14ac:dyDescent="0.2">
      <c r="A2001" t="s">
        <v>55</v>
      </c>
      <c r="B2001">
        <v>23</v>
      </c>
      <c r="C2001" s="9">
        <f t="shared" si="40"/>
        <v>175.96472162053635</v>
      </c>
    </row>
    <row r="2002" spans="1:3" x14ac:dyDescent="0.2">
      <c r="A2002" t="s">
        <v>55</v>
      </c>
      <c r="B2002">
        <v>24</v>
      </c>
      <c r="C2002" s="9">
        <f t="shared" si="40"/>
        <v>200.21852593848016</v>
      </c>
    </row>
    <row r="2003" spans="1:3" x14ac:dyDescent="0.2">
      <c r="A2003" t="s">
        <v>55</v>
      </c>
      <c r="B2003">
        <v>22</v>
      </c>
      <c r="C2003" s="9">
        <f t="shared" si="40"/>
        <v>153.7636805581993</v>
      </c>
    </row>
    <row r="2004" spans="1:3" x14ac:dyDescent="0.2">
      <c r="A2004" t="s">
        <v>55</v>
      </c>
      <c r="B2004">
        <v>23</v>
      </c>
      <c r="C2004" s="9">
        <f t="shared" si="40"/>
        <v>175.96472162053635</v>
      </c>
    </row>
    <row r="2005" spans="1:3" x14ac:dyDescent="0.2">
      <c r="A2005" t="s">
        <v>55</v>
      </c>
      <c r="B2005">
        <v>23</v>
      </c>
      <c r="C2005" s="9">
        <f t="shared" si="40"/>
        <v>175.96472162053635</v>
      </c>
    </row>
    <row r="2006" spans="1:3" x14ac:dyDescent="0.2">
      <c r="A2006" t="s">
        <v>55</v>
      </c>
      <c r="B2006">
        <v>20</v>
      </c>
      <c r="C2006" s="9">
        <f t="shared" si="40"/>
        <v>115.1511711016654</v>
      </c>
    </row>
    <row r="2007" spans="1:3" x14ac:dyDescent="0.2">
      <c r="A2007" t="s">
        <v>55</v>
      </c>
      <c r="B2007">
        <v>22</v>
      </c>
      <c r="C2007" s="9">
        <f t="shared" ref="C2007:C2070" si="41">0.013*(B2007^3.034)</f>
        <v>153.7636805581993</v>
      </c>
    </row>
    <row r="2008" spans="1:3" x14ac:dyDescent="0.2">
      <c r="A2008" t="s">
        <v>55</v>
      </c>
      <c r="B2008">
        <v>25</v>
      </c>
      <c r="C2008" s="9">
        <f t="shared" si="41"/>
        <v>226.61744491403817</v>
      </c>
    </row>
    <row r="2009" spans="1:3" x14ac:dyDescent="0.2">
      <c r="A2009" t="s">
        <v>55</v>
      </c>
      <c r="B2009">
        <v>24</v>
      </c>
      <c r="C2009" s="9">
        <f t="shared" si="41"/>
        <v>200.21852593848016</v>
      </c>
    </row>
    <row r="2010" spans="1:3" x14ac:dyDescent="0.2">
      <c r="A2010" t="s">
        <v>55</v>
      </c>
      <c r="B2010">
        <v>25</v>
      </c>
      <c r="C2010" s="9">
        <f t="shared" si="41"/>
        <v>226.61744491403817</v>
      </c>
    </row>
    <row r="2011" spans="1:3" x14ac:dyDescent="0.2">
      <c r="A2011" t="s">
        <v>55</v>
      </c>
      <c r="B2011">
        <v>22</v>
      </c>
      <c r="C2011" s="9">
        <f t="shared" si="41"/>
        <v>153.7636805581993</v>
      </c>
    </row>
    <row r="2012" spans="1:3" x14ac:dyDescent="0.2">
      <c r="A2012" t="s">
        <v>55</v>
      </c>
      <c r="B2012">
        <v>21</v>
      </c>
      <c r="C2012" s="9">
        <f t="shared" si="41"/>
        <v>133.52318785191318</v>
      </c>
    </row>
    <row r="2013" spans="1:3" x14ac:dyDescent="0.2">
      <c r="A2013" t="s">
        <v>55</v>
      </c>
      <c r="B2013">
        <v>21</v>
      </c>
      <c r="C2013" s="9">
        <f t="shared" si="41"/>
        <v>133.52318785191318</v>
      </c>
    </row>
    <row r="2014" spans="1:3" x14ac:dyDescent="0.2">
      <c r="A2014" t="s">
        <v>55</v>
      </c>
      <c r="B2014">
        <v>24</v>
      </c>
      <c r="C2014" s="9">
        <f t="shared" si="41"/>
        <v>200.21852593848016</v>
      </c>
    </row>
    <row r="2015" spans="1:3" x14ac:dyDescent="0.2">
      <c r="A2015" t="s">
        <v>55</v>
      </c>
      <c r="B2015">
        <v>25</v>
      </c>
      <c r="C2015" s="9">
        <f t="shared" si="41"/>
        <v>226.61744491403817</v>
      </c>
    </row>
    <row r="2016" spans="1:3" x14ac:dyDescent="0.2">
      <c r="A2016" t="s">
        <v>55</v>
      </c>
      <c r="B2016">
        <v>21</v>
      </c>
      <c r="C2016" s="9">
        <f t="shared" si="41"/>
        <v>133.52318785191318</v>
      </c>
    </row>
    <row r="2017" spans="1:3" x14ac:dyDescent="0.2">
      <c r="A2017" t="s">
        <v>55</v>
      </c>
      <c r="B2017">
        <v>21</v>
      </c>
      <c r="C2017" s="9">
        <f t="shared" si="41"/>
        <v>133.52318785191318</v>
      </c>
    </row>
    <row r="2018" spans="1:3" x14ac:dyDescent="0.2">
      <c r="A2018" t="s">
        <v>55</v>
      </c>
      <c r="B2018">
        <v>25</v>
      </c>
      <c r="C2018" s="9">
        <f t="shared" si="41"/>
        <v>226.61744491403817</v>
      </c>
    </row>
    <row r="2019" spans="1:3" x14ac:dyDescent="0.2">
      <c r="A2019" t="s">
        <v>55</v>
      </c>
      <c r="B2019">
        <v>20</v>
      </c>
      <c r="C2019" s="9">
        <f t="shared" si="41"/>
        <v>115.1511711016654</v>
      </c>
    </row>
    <row r="2020" spans="1:3" x14ac:dyDescent="0.2">
      <c r="A2020" t="s">
        <v>55</v>
      </c>
      <c r="B2020">
        <v>25</v>
      </c>
      <c r="C2020" s="9">
        <f t="shared" si="41"/>
        <v>226.61744491403817</v>
      </c>
    </row>
    <row r="2021" spans="1:3" x14ac:dyDescent="0.2">
      <c r="A2021" t="s">
        <v>55</v>
      </c>
      <c r="B2021">
        <v>20</v>
      </c>
      <c r="C2021" s="9">
        <f t="shared" si="41"/>
        <v>115.1511711016654</v>
      </c>
    </row>
    <row r="2022" spans="1:3" x14ac:dyDescent="0.2">
      <c r="A2022" t="s">
        <v>55</v>
      </c>
      <c r="B2022">
        <v>20</v>
      </c>
      <c r="C2022" s="9">
        <f t="shared" si="41"/>
        <v>115.1511711016654</v>
      </c>
    </row>
    <row r="2023" spans="1:3" x14ac:dyDescent="0.2">
      <c r="A2023" t="s">
        <v>55</v>
      </c>
      <c r="B2023">
        <v>24</v>
      </c>
      <c r="C2023" s="9">
        <f t="shared" si="41"/>
        <v>200.21852593848016</v>
      </c>
    </row>
    <row r="2024" spans="1:3" x14ac:dyDescent="0.2">
      <c r="A2024" t="s">
        <v>55</v>
      </c>
      <c r="B2024">
        <v>22</v>
      </c>
      <c r="C2024" s="9">
        <f t="shared" si="41"/>
        <v>153.7636805581993</v>
      </c>
    </row>
    <row r="2025" spans="1:3" x14ac:dyDescent="0.2">
      <c r="A2025" t="s">
        <v>55</v>
      </c>
      <c r="B2025">
        <v>25</v>
      </c>
      <c r="C2025" s="9">
        <f t="shared" si="41"/>
        <v>226.61744491403817</v>
      </c>
    </row>
    <row r="2026" spans="1:3" x14ac:dyDescent="0.2">
      <c r="A2026" t="s">
        <v>55</v>
      </c>
      <c r="B2026">
        <v>25</v>
      </c>
      <c r="C2026" s="9">
        <f t="shared" si="41"/>
        <v>226.61744491403817</v>
      </c>
    </row>
    <row r="2027" spans="1:3" x14ac:dyDescent="0.2">
      <c r="A2027" t="s">
        <v>55</v>
      </c>
      <c r="B2027">
        <v>20</v>
      </c>
      <c r="C2027" s="9">
        <f t="shared" si="41"/>
        <v>115.1511711016654</v>
      </c>
    </row>
    <row r="2028" spans="1:3" x14ac:dyDescent="0.2">
      <c r="A2028" t="s">
        <v>55</v>
      </c>
      <c r="B2028">
        <v>24</v>
      </c>
      <c r="C2028" s="9">
        <f t="shared" si="41"/>
        <v>200.21852593848016</v>
      </c>
    </row>
    <row r="2029" spans="1:3" x14ac:dyDescent="0.2">
      <c r="A2029" t="s">
        <v>55</v>
      </c>
      <c r="B2029">
        <v>24</v>
      </c>
      <c r="C2029" s="9">
        <f t="shared" si="41"/>
        <v>200.21852593848016</v>
      </c>
    </row>
    <row r="2030" spans="1:3" x14ac:dyDescent="0.2">
      <c r="A2030" t="s">
        <v>55</v>
      </c>
      <c r="B2030">
        <v>23</v>
      </c>
      <c r="C2030" s="9">
        <f t="shared" si="41"/>
        <v>175.96472162053635</v>
      </c>
    </row>
    <row r="2031" spans="1:3" x14ac:dyDescent="0.2">
      <c r="A2031" t="s">
        <v>55</v>
      </c>
      <c r="B2031">
        <v>22</v>
      </c>
      <c r="C2031" s="9">
        <f t="shared" si="41"/>
        <v>153.7636805581993</v>
      </c>
    </row>
    <row r="2032" spans="1:3" x14ac:dyDescent="0.2">
      <c r="A2032" t="s">
        <v>55</v>
      </c>
      <c r="B2032">
        <v>25</v>
      </c>
      <c r="C2032" s="9">
        <f t="shared" si="41"/>
        <v>226.61744491403817</v>
      </c>
    </row>
    <row r="2033" spans="1:3" x14ac:dyDescent="0.2">
      <c r="A2033" t="s">
        <v>55</v>
      </c>
      <c r="B2033">
        <v>21</v>
      </c>
      <c r="C2033" s="9">
        <f t="shared" si="41"/>
        <v>133.52318785191318</v>
      </c>
    </row>
    <row r="2034" spans="1:3" x14ac:dyDescent="0.2">
      <c r="A2034" t="s">
        <v>55</v>
      </c>
      <c r="B2034">
        <v>20</v>
      </c>
      <c r="C2034" s="9">
        <f t="shared" si="41"/>
        <v>115.1511711016654</v>
      </c>
    </row>
    <row r="2035" spans="1:3" x14ac:dyDescent="0.2">
      <c r="A2035" t="s">
        <v>55</v>
      </c>
      <c r="B2035">
        <v>20</v>
      </c>
      <c r="C2035" s="9">
        <f t="shared" si="41"/>
        <v>115.1511711016654</v>
      </c>
    </row>
    <row r="2036" spans="1:3" x14ac:dyDescent="0.2">
      <c r="A2036" t="s">
        <v>55</v>
      </c>
      <c r="B2036">
        <v>20</v>
      </c>
      <c r="C2036" s="9">
        <f t="shared" si="41"/>
        <v>115.1511711016654</v>
      </c>
    </row>
    <row r="2037" spans="1:3" x14ac:dyDescent="0.2">
      <c r="A2037" t="s">
        <v>55</v>
      </c>
      <c r="B2037">
        <v>23</v>
      </c>
      <c r="C2037" s="9">
        <f t="shared" si="41"/>
        <v>175.96472162053635</v>
      </c>
    </row>
    <row r="2038" spans="1:3" x14ac:dyDescent="0.2">
      <c r="A2038" t="s">
        <v>55</v>
      </c>
      <c r="B2038">
        <v>21</v>
      </c>
      <c r="C2038" s="9">
        <f t="shared" si="41"/>
        <v>133.52318785191318</v>
      </c>
    </row>
    <row r="2039" spans="1:3" x14ac:dyDescent="0.2">
      <c r="A2039" t="s">
        <v>55</v>
      </c>
      <c r="B2039">
        <v>21</v>
      </c>
      <c r="C2039" s="9">
        <f t="shared" si="41"/>
        <v>133.52318785191318</v>
      </c>
    </row>
    <row r="2040" spans="1:3" x14ac:dyDescent="0.2">
      <c r="A2040" t="s">
        <v>55</v>
      </c>
      <c r="B2040">
        <v>21</v>
      </c>
      <c r="C2040" s="9">
        <f t="shared" si="41"/>
        <v>133.52318785191318</v>
      </c>
    </row>
    <row r="2041" spans="1:3" x14ac:dyDescent="0.2">
      <c r="A2041" t="s">
        <v>55</v>
      </c>
      <c r="B2041">
        <v>21</v>
      </c>
      <c r="C2041" s="9">
        <f t="shared" si="41"/>
        <v>133.52318785191318</v>
      </c>
    </row>
    <row r="2042" spans="1:3" x14ac:dyDescent="0.2">
      <c r="A2042" t="s">
        <v>55</v>
      </c>
      <c r="B2042">
        <v>22</v>
      </c>
      <c r="C2042" s="9">
        <f t="shared" si="41"/>
        <v>153.7636805581993</v>
      </c>
    </row>
    <row r="2043" spans="1:3" x14ac:dyDescent="0.2">
      <c r="A2043" t="s">
        <v>55</v>
      </c>
      <c r="B2043">
        <v>22</v>
      </c>
      <c r="C2043" s="9">
        <f t="shared" si="41"/>
        <v>153.7636805581993</v>
      </c>
    </row>
    <row r="2044" spans="1:3" x14ac:dyDescent="0.2">
      <c r="A2044" t="s">
        <v>55</v>
      </c>
      <c r="B2044">
        <v>23</v>
      </c>
      <c r="C2044" s="9">
        <f t="shared" si="41"/>
        <v>175.96472162053635</v>
      </c>
    </row>
    <row r="2045" spans="1:3" x14ac:dyDescent="0.2">
      <c r="A2045" t="s">
        <v>55</v>
      </c>
      <c r="B2045">
        <v>20</v>
      </c>
      <c r="C2045" s="9">
        <f t="shared" si="41"/>
        <v>115.1511711016654</v>
      </c>
    </row>
    <row r="2046" spans="1:3" x14ac:dyDescent="0.2">
      <c r="A2046" t="s">
        <v>55</v>
      </c>
      <c r="B2046">
        <v>23</v>
      </c>
      <c r="C2046" s="9">
        <f t="shared" si="41"/>
        <v>175.96472162053635</v>
      </c>
    </row>
    <row r="2047" spans="1:3" x14ac:dyDescent="0.2">
      <c r="A2047" t="s">
        <v>55</v>
      </c>
      <c r="B2047">
        <v>23</v>
      </c>
      <c r="C2047" s="9">
        <f t="shared" si="41"/>
        <v>175.96472162053635</v>
      </c>
    </row>
    <row r="2048" spans="1:3" x14ac:dyDescent="0.2">
      <c r="A2048" t="s">
        <v>55</v>
      </c>
      <c r="B2048">
        <v>22</v>
      </c>
      <c r="C2048" s="9">
        <f t="shared" si="41"/>
        <v>153.7636805581993</v>
      </c>
    </row>
    <row r="2049" spans="1:3" x14ac:dyDescent="0.2">
      <c r="A2049" t="s">
        <v>55</v>
      </c>
      <c r="B2049">
        <v>23</v>
      </c>
      <c r="C2049" s="9">
        <f t="shared" si="41"/>
        <v>175.96472162053635</v>
      </c>
    </row>
    <row r="2050" spans="1:3" x14ac:dyDescent="0.2">
      <c r="A2050" t="s">
        <v>55</v>
      </c>
      <c r="B2050">
        <v>20</v>
      </c>
      <c r="C2050" s="9">
        <f t="shared" si="41"/>
        <v>115.1511711016654</v>
      </c>
    </row>
    <row r="2051" spans="1:3" x14ac:dyDescent="0.2">
      <c r="A2051" t="s">
        <v>55</v>
      </c>
      <c r="B2051">
        <v>20</v>
      </c>
      <c r="C2051" s="9">
        <f t="shared" si="41"/>
        <v>115.1511711016654</v>
      </c>
    </row>
    <row r="2052" spans="1:3" x14ac:dyDescent="0.2">
      <c r="A2052" t="s">
        <v>55</v>
      </c>
      <c r="B2052">
        <v>21</v>
      </c>
      <c r="C2052" s="9">
        <f t="shared" si="41"/>
        <v>133.52318785191318</v>
      </c>
    </row>
    <row r="2053" spans="1:3" x14ac:dyDescent="0.2">
      <c r="A2053" t="s">
        <v>55</v>
      </c>
      <c r="B2053">
        <v>22</v>
      </c>
      <c r="C2053" s="9">
        <f t="shared" si="41"/>
        <v>153.7636805581993</v>
      </c>
    </row>
    <row r="2054" spans="1:3" x14ac:dyDescent="0.2">
      <c r="A2054" t="s">
        <v>55</v>
      </c>
      <c r="B2054">
        <v>24</v>
      </c>
      <c r="C2054" s="9">
        <f t="shared" si="41"/>
        <v>200.21852593848016</v>
      </c>
    </row>
    <row r="2055" spans="1:3" x14ac:dyDescent="0.2">
      <c r="A2055" t="s">
        <v>55</v>
      </c>
      <c r="B2055">
        <v>20</v>
      </c>
      <c r="C2055" s="9">
        <f t="shared" si="41"/>
        <v>115.1511711016654</v>
      </c>
    </row>
    <row r="2056" spans="1:3" x14ac:dyDescent="0.2">
      <c r="A2056" t="s">
        <v>55</v>
      </c>
      <c r="B2056">
        <v>25</v>
      </c>
      <c r="C2056" s="9">
        <f t="shared" si="41"/>
        <v>226.61744491403817</v>
      </c>
    </row>
    <row r="2057" spans="1:3" x14ac:dyDescent="0.2">
      <c r="A2057" t="s">
        <v>55</v>
      </c>
      <c r="B2057">
        <v>24</v>
      </c>
      <c r="C2057" s="9">
        <f t="shared" si="41"/>
        <v>200.21852593848016</v>
      </c>
    </row>
    <row r="2058" spans="1:3" x14ac:dyDescent="0.2">
      <c r="A2058" t="s">
        <v>55</v>
      </c>
      <c r="B2058">
        <v>20</v>
      </c>
      <c r="C2058" s="9">
        <f t="shared" si="41"/>
        <v>115.1511711016654</v>
      </c>
    </row>
    <row r="2059" spans="1:3" x14ac:dyDescent="0.2">
      <c r="A2059" t="s">
        <v>55</v>
      </c>
      <c r="B2059">
        <v>25</v>
      </c>
      <c r="C2059" s="9">
        <f t="shared" si="41"/>
        <v>226.61744491403817</v>
      </c>
    </row>
    <row r="2060" spans="1:3" x14ac:dyDescent="0.2">
      <c r="A2060" t="s">
        <v>55</v>
      </c>
      <c r="B2060">
        <v>21</v>
      </c>
      <c r="C2060" s="9">
        <f t="shared" si="41"/>
        <v>133.52318785191318</v>
      </c>
    </row>
    <row r="2061" spans="1:3" x14ac:dyDescent="0.2">
      <c r="A2061" t="s">
        <v>55</v>
      </c>
      <c r="B2061">
        <v>25</v>
      </c>
      <c r="C2061" s="9">
        <f t="shared" si="41"/>
        <v>226.61744491403817</v>
      </c>
    </row>
    <row r="2062" spans="1:3" x14ac:dyDescent="0.2">
      <c r="A2062" t="s">
        <v>55</v>
      </c>
      <c r="B2062">
        <v>22</v>
      </c>
      <c r="C2062" s="9">
        <f t="shared" si="41"/>
        <v>153.7636805581993</v>
      </c>
    </row>
    <row r="2063" spans="1:3" x14ac:dyDescent="0.2">
      <c r="A2063" t="s">
        <v>55</v>
      </c>
      <c r="B2063">
        <v>22</v>
      </c>
      <c r="C2063" s="9">
        <f t="shared" si="41"/>
        <v>153.7636805581993</v>
      </c>
    </row>
    <row r="2064" spans="1:3" x14ac:dyDescent="0.2">
      <c r="A2064" t="s">
        <v>55</v>
      </c>
      <c r="B2064">
        <v>22</v>
      </c>
      <c r="C2064" s="9">
        <f t="shared" si="41"/>
        <v>153.7636805581993</v>
      </c>
    </row>
    <row r="2065" spans="1:3" x14ac:dyDescent="0.2">
      <c r="A2065" t="s">
        <v>55</v>
      </c>
      <c r="B2065">
        <v>24</v>
      </c>
      <c r="C2065" s="9">
        <f t="shared" si="41"/>
        <v>200.21852593848016</v>
      </c>
    </row>
    <row r="2066" spans="1:3" x14ac:dyDescent="0.2">
      <c r="A2066" t="s">
        <v>55</v>
      </c>
      <c r="B2066">
        <v>22</v>
      </c>
      <c r="C2066" s="9">
        <f t="shared" si="41"/>
        <v>153.7636805581993</v>
      </c>
    </row>
    <row r="2067" spans="1:3" x14ac:dyDescent="0.2">
      <c r="A2067" t="s">
        <v>55</v>
      </c>
      <c r="B2067">
        <v>20</v>
      </c>
      <c r="C2067" s="9">
        <f t="shared" si="41"/>
        <v>115.1511711016654</v>
      </c>
    </row>
    <row r="2068" spans="1:3" x14ac:dyDescent="0.2">
      <c r="A2068" t="s">
        <v>55</v>
      </c>
      <c r="B2068">
        <v>25</v>
      </c>
      <c r="C2068" s="9">
        <f t="shared" si="41"/>
        <v>226.61744491403817</v>
      </c>
    </row>
    <row r="2069" spans="1:3" x14ac:dyDescent="0.2">
      <c r="A2069" t="s">
        <v>55</v>
      </c>
      <c r="B2069">
        <v>20</v>
      </c>
      <c r="C2069" s="9">
        <f t="shared" si="41"/>
        <v>115.1511711016654</v>
      </c>
    </row>
    <row r="2070" spans="1:3" x14ac:dyDescent="0.2">
      <c r="A2070" t="s">
        <v>55</v>
      </c>
      <c r="B2070">
        <v>21</v>
      </c>
      <c r="C2070" s="9">
        <f t="shared" si="41"/>
        <v>133.52318785191318</v>
      </c>
    </row>
    <row r="2071" spans="1:3" x14ac:dyDescent="0.2">
      <c r="A2071" t="s">
        <v>55</v>
      </c>
      <c r="B2071">
        <v>24</v>
      </c>
      <c r="C2071" s="9">
        <f t="shared" ref="C2071:C2134" si="42">0.013*(B2071^3.034)</f>
        <v>200.21852593848016</v>
      </c>
    </row>
    <row r="2072" spans="1:3" x14ac:dyDescent="0.2">
      <c r="A2072" t="s">
        <v>55</v>
      </c>
      <c r="B2072">
        <v>23</v>
      </c>
      <c r="C2072" s="9">
        <f t="shared" si="42"/>
        <v>175.96472162053635</v>
      </c>
    </row>
    <row r="2073" spans="1:3" x14ac:dyDescent="0.2">
      <c r="A2073" t="s">
        <v>55</v>
      </c>
      <c r="B2073">
        <v>21</v>
      </c>
      <c r="C2073" s="9">
        <f t="shared" si="42"/>
        <v>133.52318785191318</v>
      </c>
    </row>
    <row r="2074" spans="1:3" x14ac:dyDescent="0.2">
      <c r="A2074" t="s">
        <v>55</v>
      </c>
      <c r="B2074">
        <v>23</v>
      </c>
      <c r="C2074" s="9">
        <f t="shared" si="42"/>
        <v>175.96472162053635</v>
      </c>
    </row>
    <row r="2075" spans="1:3" x14ac:dyDescent="0.2">
      <c r="A2075" t="s">
        <v>55</v>
      </c>
      <c r="B2075">
        <v>23</v>
      </c>
      <c r="C2075" s="9">
        <f t="shared" si="42"/>
        <v>175.96472162053635</v>
      </c>
    </row>
    <row r="2076" spans="1:3" x14ac:dyDescent="0.2">
      <c r="A2076" t="s">
        <v>55</v>
      </c>
      <c r="B2076">
        <v>23</v>
      </c>
      <c r="C2076" s="9">
        <f t="shared" si="42"/>
        <v>175.96472162053635</v>
      </c>
    </row>
    <row r="2077" spans="1:3" x14ac:dyDescent="0.2">
      <c r="A2077" t="s">
        <v>55</v>
      </c>
      <c r="B2077">
        <v>21</v>
      </c>
      <c r="C2077" s="9">
        <f t="shared" si="42"/>
        <v>133.52318785191318</v>
      </c>
    </row>
    <row r="2078" spans="1:3" x14ac:dyDescent="0.2">
      <c r="A2078" t="s">
        <v>55</v>
      </c>
      <c r="B2078">
        <v>22</v>
      </c>
      <c r="C2078" s="9">
        <f t="shared" si="42"/>
        <v>153.7636805581993</v>
      </c>
    </row>
    <row r="2079" spans="1:3" x14ac:dyDescent="0.2">
      <c r="A2079" t="s">
        <v>55</v>
      </c>
      <c r="B2079">
        <v>20</v>
      </c>
      <c r="C2079" s="9">
        <f t="shared" si="42"/>
        <v>115.1511711016654</v>
      </c>
    </row>
    <row r="2080" spans="1:3" x14ac:dyDescent="0.2">
      <c r="A2080" t="s">
        <v>55</v>
      </c>
      <c r="B2080">
        <v>25</v>
      </c>
      <c r="C2080" s="9">
        <f t="shared" si="42"/>
        <v>226.61744491403817</v>
      </c>
    </row>
    <row r="2081" spans="1:3" x14ac:dyDescent="0.2">
      <c r="A2081" t="s">
        <v>55</v>
      </c>
      <c r="B2081">
        <v>25</v>
      </c>
      <c r="C2081" s="9">
        <f t="shared" si="42"/>
        <v>226.61744491403817</v>
      </c>
    </row>
    <row r="2082" spans="1:3" x14ac:dyDescent="0.2">
      <c r="A2082" t="s">
        <v>55</v>
      </c>
      <c r="B2082">
        <v>20</v>
      </c>
      <c r="C2082" s="9">
        <f t="shared" si="42"/>
        <v>115.1511711016654</v>
      </c>
    </row>
    <row r="2083" spans="1:3" x14ac:dyDescent="0.2">
      <c r="A2083" t="s">
        <v>55</v>
      </c>
      <c r="B2083">
        <v>22</v>
      </c>
      <c r="C2083" s="9">
        <f t="shared" si="42"/>
        <v>153.7636805581993</v>
      </c>
    </row>
    <row r="2084" spans="1:3" x14ac:dyDescent="0.2">
      <c r="A2084" t="s">
        <v>55</v>
      </c>
      <c r="B2084">
        <v>22</v>
      </c>
      <c r="C2084" s="9">
        <f t="shared" si="42"/>
        <v>153.7636805581993</v>
      </c>
    </row>
    <row r="2085" spans="1:3" x14ac:dyDescent="0.2">
      <c r="A2085" t="s">
        <v>55</v>
      </c>
      <c r="B2085">
        <v>22</v>
      </c>
      <c r="C2085" s="9">
        <f t="shared" si="42"/>
        <v>153.7636805581993</v>
      </c>
    </row>
    <row r="2086" spans="1:3" x14ac:dyDescent="0.2">
      <c r="A2086" t="s">
        <v>55</v>
      </c>
      <c r="B2086">
        <v>20</v>
      </c>
      <c r="C2086" s="9">
        <f t="shared" si="42"/>
        <v>115.1511711016654</v>
      </c>
    </row>
    <row r="2087" spans="1:3" x14ac:dyDescent="0.2">
      <c r="A2087" t="s">
        <v>55</v>
      </c>
      <c r="B2087">
        <v>22</v>
      </c>
      <c r="C2087" s="9">
        <f t="shared" si="42"/>
        <v>153.7636805581993</v>
      </c>
    </row>
    <row r="2088" spans="1:3" x14ac:dyDescent="0.2">
      <c r="A2088" t="s">
        <v>55</v>
      </c>
      <c r="B2088">
        <v>25</v>
      </c>
      <c r="C2088" s="9">
        <f t="shared" si="42"/>
        <v>226.61744491403817</v>
      </c>
    </row>
    <row r="2089" spans="1:3" x14ac:dyDescent="0.2">
      <c r="A2089" t="s">
        <v>55</v>
      </c>
      <c r="B2089">
        <v>22</v>
      </c>
      <c r="C2089" s="9">
        <f t="shared" si="42"/>
        <v>153.7636805581993</v>
      </c>
    </row>
    <row r="2090" spans="1:3" x14ac:dyDescent="0.2">
      <c r="A2090" t="s">
        <v>55</v>
      </c>
      <c r="B2090">
        <v>22</v>
      </c>
      <c r="C2090" s="9">
        <f t="shared" si="42"/>
        <v>153.7636805581993</v>
      </c>
    </row>
    <row r="2091" spans="1:3" x14ac:dyDescent="0.2">
      <c r="A2091" t="s">
        <v>55</v>
      </c>
      <c r="B2091">
        <v>22</v>
      </c>
      <c r="C2091" s="9">
        <f t="shared" si="42"/>
        <v>153.7636805581993</v>
      </c>
    </row>
    <row r="2092" spans="1:3" x14ac:dyDescent="0.2">
      <c r="A2092" t="s">
        <v>55</v>
      </c>
      <c r="B2092">
        <v>25</v>
      </c>
      <c r="C2092" s="9">
        <f t="shared" si="42"/>
        <v>226.61744491403817</v>
      </c>
    </row>
    <row r="2093" spans="1:3" x14ac:dyDescent="0.2">
      <c r="A2093" t="s">
        <v>55</v>
      </c>
      <c r="B2093">
        <v>24</v>
      </c>
      <c r="C2093" s="9">
        <f t="shared" si="42"/>
        <v>200.21852593848016</v>
      </c>
    </row>
    <row r="2094" spans="1:3" x14ac:dyDescent="0.2">
      <c r="A2094" t="s">
        <v>55</v>
      </c>
      <c r="B2094">
        <v>20</v>
      </c>
      <c r="C2094" s="9">
        <f t="shared" si="42"/>
        <v>115.1511711016654</v>
      </c>
    </row>
    <row r="2095" spans="1:3" x14ac:dyDescent="0.2">
      <c r="A2095" t="s">
        <v>55</v>
      </c>
      <c r="B2095">
        <v>24</v>
      </c>
      <c r="C2095" s="9">
        <f t="shared" si="42"/>
        <v>200.21852593848016</v>
      </c>
    </row>
    <row r="2096" spans="1:3" x14ac:dyDescent="0.2">
      <c r="A2096" t="s">
        <v>55</v>
      </c>
      <c r="B2096">
        <v>23</v>
      </c>
      <c r="C2096" s="9">
        <f t="shared" si="42"/>
        <v>175.96472162053635</v>
      </c>
    </row>
    <row r="2097" spans="1:3" x14ac:dyDescent="0.2">
      <c r="A2097" t="s">
        <v>55</v>
      </c>
      <c r="B2097">
        <v>21</v>
      </c>
      <c r="C2097" s="9">
        <f t="shared" si="42"/>
        <v>133.52318785191318</v>
      </c>
    </row>
    <row r="2098" spans="1:3" x14ac:dyDescent="0.2">
      <c r="A2098" t="s">
        <v>55</v>
      </c>
      <c r="B2098">
        <v>23</v>
      </c>
      <c r="C2098" s="9">
        <f t="shared" si="42"/>
        <v>175.96472162053635</v>
      </c>
    </row>
    <row r="2099" spans="1:3" x14ac:dyDescent="0.2">
      <c r="A2099" t="s">
        <v>55</v>
      </c>
      <c r="B2099">
        <v>22</v>
      </c>
      <c r="C2099" s="9">
        <f t="shared" si="42"/>
        <v>153.7636805581993</v>
      </c>
    </row>
    <row r="2100" spans="1:3" x14ac:dyDescent="0.2">
      <c r="A2100" t="s">
        <v>55</v>
      </c>
      <c r="B2100">
        <v>24</v>
      </c>
      <c r="C2100" s="9">
        <f t="shared" si="42"/>
        <v>200.21852593848016</v>
      </c>
    </row>
    <row r="2101" spans="1:3" x14ac:dyDescent="0.2">
      <c r="A2101" t="s">
        <v>55</v>
      </c>
      <c r="B2101">
        <v>24</v>
      </c>
      <c r="C2101" s="9">
        <f t="shared" si="42"/>
        <v>200.21852593848016</v>
      </c>
    </row>
    <row r="2102" spans="1:3" x14ac:dyDescent="0.2">
      <c r="A2102" t="s">
        <v>55</v>
      </c>
      <c r="B2102">
        <v>20</v>
      </c>
      <c r="C2102" s="9">
        <f t="shared" si="42"/>
        <v>115.1511711016654</v>
      </c>
    </row>
    <row r="2103" spans="1:3" x14ac:dyDescent="0.2">
      <c r="A2103" t="s">
        <v>55</v>
      </c>
      <c r="B2103">
        <v>21</v>
      </c>
      <c r="C2103" s="9">
        <f t="shared" si="42"/>
        <v>133.52318785191318</v>
      </c>
    </row>
    <row r="2104" spans="1:3" x14ac:dyDescent="0.2">
      <c r="A2104" t="s">
        <v>55</v>
      </c>
      <c r="B2104">
        <v>23</v>
      </c>
      <c r="C2104" s="9">
        <f t="shared" si="42"/>
        <v>175.96472162053635</v>
      </c>
    </row>
    <row r="2105" spans="1:3" x14ac:dyDescent="0.2">
      <c r="A2105" t="s">
        <v>55</v>
      </c>
      <c r="B2105">
        <v>22</v>
      </c>
      <c r="C2105" s="9">
        <f t="shared" si="42"/>
        <v>153.7636805581993</v>
      </c>
    </row>
    <row r="2106" spans="1:3" x14ac:dyDescent="0.2">
      <c r="A2106" t="s">
        <v>55</v>
      </c>
      <c r="B2106">
        <v>22</v>
      </c>
      <c r="C2106" s="9">
        <f t="shared" si="42"/>
        <v>153.7636805581993</v>
      </c>
    </row>
    <row r="2107" spans="1:3" x14ac:dyDescent="0.2">
      <c r="A2107" t="s">
        <v>55</v>
      </c>
      <c r="B2107">
        <v>20</v>
      </c>
      <c r="C2107" s="9">
        <f t="shared" si="42"/>
        <v>115.1511711016654</v>
      </c>
    </row>
    <row r="2108" spans="1:3" x14ac:dyDescent="0.2">
      <c r="A2108" t="s">
        <v>55</v>
      </c>
      <c r="B2108">
        <v>24</v>
      </c>
      <c r="C2108" s="9">
        <f t="shared" si="42"/>
        <v>200.21852593848016</v>
      </c>
    </row>
    <row r="2109" spans="1:3" x14ac:dyDescent="0.2">
      <c r="A2109" t="s">
        <v>55</v>
      </c>
      <c r="B2109">
        <v>25</v>
      </c>
      <c r="C2109" s="9">
        <f t="shared" si="42"/>
        <v>226.61744491403817</v>
      </c>
    </row>
    <row r="2110" spans="1:3" x14ac:dyDescent="0.2">
      <c r="A2110" t="s">
        <v>55</v>
      </c>
      <c r="B2110">
        <v>23</v>
      </c>
      <c r="C2110" s="9">
        <f t="shared" si="42"/>
        <v>175.96472162053635</v>
      </c>
    </row>
    <row r="2111" spans="1:3" x14ac:dyDescent="0.2">
      <c r="A2111" t="s">
        <v>55</v>
      </c>
      <c r="B2111">
        <v>25</v>
      </c>
      <c r="C2111" s="9">
        <f t="shared" si="42"/>
        <v>226.61744491403817</v>
      </c>
    </row>
    <row r="2112" spans="1:3" x14ac:dyDescent="0.2">
      <c r="A2112" t="s">
        <v>55</v>
      </c>
      <c r="B2112">
        <v>24</v>
      </c>
      <c r="C2112" s="9">
        <f t="shared" si="42"/>
        <v>200.21852593848016</v>
      </c>
    </row>
    <row r="2113" spans="1:3" x14ac:dyDescent="0.2">
      <c r="A2113" t="s">
        <v>55</v>
      </c>
      <c r="B2113">
        <v>24</v>
      </c>
      <c r="C2113" s="9">
        <f t="shared" si="42"/>
        <v>200.21852593848016</v>
      </c>
    </row>
    <row r="2114" spans="1:3" x14ac:dyDescent="0.2">
      <c r="A2114" t="s">
        <v>55</v>
      </c>
      <c r="B2114">
        <v>24</v>
      </c>
      <c r="C2114" s="9">
        <f t="shared" si="42"/>
        <v>200.21852593848016</v>
      </c>
    </row>
    <row r="2115" spans="1:3" x14ac:dyDescent="0.2">
      <c r="A2115" t="s">
        <v>55</v>
      </c>
      <c r="B2115">
        <v>22</v>
      </c>
      <c r="C2115" s="9">
        <f t="shared" si="42"/>
        <v>153.7636805581993</v>
      </c>
    </row>
    <row r="2116" spans="1:3" x14ac:dyDescent="0.2">
      <c r="A2116" t="s">
        <v>55</v>
      </c>
      <c r="B2116">
        <v>24</v>
      </c>
      <c r="C2116" s="9">
        <f t="shared" si="42"/>
        <v>200.21852593848016</v>
      </c>
    </row>
    <row r="2117" spans="1:3" x14ac:dyDescent="0.2">
      <c r="A2117" t="s">
        <v>55</v>
      </c>
      <c r="B2117">
        <v>24</v>
      </c>
      <c r="C2117" s="9">
        <f t="shared" si="42"/>
        <v>200.21852593848016</v>
      </c>
    </row>
    <row r="2118" spans="1:3" x14ac:dyDescent="0.2">
      <c r="A2118" t="s">
        <v>55</v>
      </c>
      <c r="B2118">
        <v>25</v>
      </c>
      <c r="C2118" s="9">
        <f t="shared" si="42"/>
        <v>226.61744491403817</v>
      </c>
    </row>
    <row r="2119" spans="1:3" x14ac:dyDescent="0.2">
      <c r="A2119" t="s">
        <v>55</v>
      </c>
      <c r="B2119">
        <v>20</v>
      </c>
      <c r="C2119" s="9">
        <f t="shared" si="42"/>
        <v>115.1511711016654</v>
      </c>
    </row>
    <row r="2120" spans="1:3" x14ac:dyDescent="0.2">
      <c r="A2120" t="s">
        <v>55</v>
      </c>
      <c r="B2120">
        <v>21</v>
      </c>
      <c r="C2120" s="9">
        <f t="shared" si="42"/>
        <v>133.52318785191318</v>
      </c>
    </row>
    <row r="2121" spans="1:3" x14ac:dyDescent="0.2">
      <c r="A2121" t="s">
        <v>55</v>
      </c>
      <c r="B2121">
        <v>25</v>
      </c>
      <c r="C2121" s="9">
        <f t="shared" si="42"/>
        <v>226.61744491403817</v>
      </c>
    </row>
    <row r="2122" spans="1:3" x14ac:dyDescent="0.2">
      <c r="A2122" t="s">
        <v>55</v>
      </c>
      <c r="B2122">
        <v>23</v>
      </c>
      <c r="C2122" s="9">
        <f t="shared" si="42"/>
        <v>175.96472162053635</v>
      </c>
    </row>
    <row r="2123" spans="1:3" x14ac:dyDescent="0.2">
      <c r="A2123" t="s">
        <v>55</v>
      </c>
      <c r="B2123">
        <v>22</v>
      </c>
      <c r="C2123" s="9">
        <f t="shared" si="42"/>
        <v>153.7636805581993</v>
      </c>
    </row>
    <row r="2124" spans="1:3" x14ac:dyDescent="0.2">
      <c r="A2124" t="s">
        <v>55</v>
      </c>
      <c r="B2124">
        <v>22</v>
      </c>
      <c r="C2124" s="9">
        <f t="shared" si="42"/>
        <v>153.7636805581993</v>
      </c>
    </row>
    <row r="2125" spans="1:3" x14ac:dyDescent="0.2">
      <c r="A2125" t="s">
        <v>55</v>
      </c>
      <c r="B2125">
        <v>24</v>
      </c>
      <c r="C2125" s="9">
        <f t="shared" si="42"/>
        <v>200.21852593848016</v>
      </c>
    </row>
    <row r="2126" spans="1:3" x14ac:dyDescent="0.2">
      <c r="A2126" t="s">
        <v>55</v>
      </c>
      <c r="B2126">
        <v>23</v>
      </c>
      <c r="C2126" s="9">
        <f t="shared" si="42"/>
        <v>175.96472162053635</v>
      </c>
    </row>
    <row r="2127" spans="1:3" x14ac:dyDescent="0.2">
      <c r="A2127" t="s">
        <v>55</v>
      </c>
      <c r="B2127">
        <v>20</v>
      </c>
      <c r="C2127" s="9">
        <f t="shared" si="42"/>
        <v>115.1511711016654</v>
      </c>
    </row>
    <row r="2128" spans="1:3" x14ac:dyDescent="0.2">
      <c r="A2128" t="s">
        <v>55</v>
      </c>
      <c r="B2128">
        <v>20</v>
      </c>
      <c r="C2128" s="9">
        <f t="shared" si="42"/>
        <v>115.1511711016654</v>
      </c>
    </row>
    <row r="2129" spans="1:3" x14ac:dyDescent="0.2">
      <c r="A2129" t="s">
        <v>55</v>
      </c>
      <c r="B2129">
        <v>22</v>
      </c>
      <c r="C2129" s="9">
        <f t="shared" si="42"/>
        <v>153.7636805581993</v>
      </c>
    </row>
    <row r="2130" spans="1:3" x14ac:dyDescent="0.2">
      <c r="A2130" t="s">
        <v>55</v>
      </c>
      <c r="B2130">
        <v>23</v>
      </c>
      <c r="C2130" s="9">
        <f t="shared" si="42"/>
        <v>175.96472162053635</v>
      </c>
    </row>
    <row r="2131" spans="1:3" x14ac:dyDescent="0.2">
      <c r="A2131" t="s">
        <v>55</v>
      </c>
      <c r="B2131">
        <v>20</v>
      </c>
      <c r="C2131" s="9">
        <f t="shared" si="42"/>
        <v>115.1511711016654</v>
      </c>
    </row>
    <row r="2132" spans="1:3" x14ac:dyDescent="0.2">
      <c r="A2132" t="s">
        <v>55</v>
      </c>
      <c r="B2132">
        <v>22</v>
      </c>
      <c r="C2132" s="9">
        <f t="shared" si="42"/>
        <v>153.7636805581993</v>
      </c>
    </row>
    <row r="2133" spans="1:3" x14ac:dyDescent="0.2">
      <c r="A2133" t="s">
        <v>55</v>
      </c>
      <c r="B2133">
        <v>22</v>
      </c>
      <c r="C2133" s="9">
        <f t="shared" si="42"/>
        <v>153.7636805581993</v>
      </c>
    </row>
    <row r="2134" spans="1:3" x14ac:dyDescent="0.2">
      <c r="A2134" t="s">
        <v>55</v>
      </c>
      <c r="B2134">
        <v>24</v>
      </c>
      <c r="C2134" s="9">
        <f t="shared" si="42"/>
        <v>200.21852593848016</v>
      </c>
    </row>
    <row r="2135" spans="1:3" x14ac:dyDescent="0.2">
      <c r="A2135" t="s">
        <v>55</v>
      </c>
      <c r="B2135">
        <v>23</v>
      </c>
      <c r="C2135" s="9">
        <f t="shared" ref="C2135:C2198" si="43">0.013*(B2135^3.034)</f>
        <v>175.96472162053635</v>
      </c>
    </row>
    <row r="2136" spans="1:3" x14ac:dyDescent="0.2">
      <c r="A2136" t="s">
        <v>55</v>
      </c>
      <c r="B2136">
        <v>24</v>
      </c>
      <c r="C2136" s="9">
        <f t="shared" si="43"/>
        <v>200.21852593848016</v>
      </c>
    </row>
    <row r="2137" spans="1:3" x14ac:dyDescent="0.2">
      <c r="A2137" t="s">
        <v>55</v>
      </c>
      <c r="B2137">
        <v>21</v>
      </c>
      <c r="C2137" s="9">
        <f t="shared" si="43"/>
        <v>133.52318785191318</v>
      </c>
    </row>
    <row r="2138" spans="1:3" x14ac:dyDescent="0.2">
      <c r="A2138" t="s">
        <v>55</v>
      </c>
      <c r="B2138">
        <v>21</v>
      </c>
      <c r="C2138" s="9">
        <f t="shared" si="43"/>
        <v>133.52318785191318</v>
      </c>
    </row>
    <row r="2139" spans="1:3" x14ac:dyDescent="0.2">
      <c r="A2139" t="s">
        <v>55</v>
      </c>
      <c r="B2139">
        <v>21</v>
      </c>
      <c r="C2139" s="9">
        <f t="shared" si="43"/>
        <v>133.52318785191318</v>
      </c>
    </row>
    <row r="2140" spans="1:3" x14ac:dyDescent="0.2">
      <c r="A2140" t="s">
        <v>55</v>
      </c>
      <c r="B2140">
        <v>20</v>
      </c>
      <c r="C2140" s="9">
        <f t="shared" si="43"/>
        <v>115.1511711016654</v>
      </c>
    </row>
    <row r="2141" spans="1:3" x14ac:dyDescent="0.2">
      <c r="A2141" t="s">
        <v>55</v>
      </c>
      <c r="B2141">
        <v>21</v>
      </c>
      <c r="C2141" s="9">
        <f t="shared" si="43"/>
        <v>133.52318785191318</v>
      </c>
    </row>
    <row r="2142" spans="1:3" x14ac:dyDescent="0.2">
      <c r="A2142" t="s">
        <v>55</v>
      </c>
      <c r="B2142">
        <v>21</v>
      </c>
      <c r="C2142" s="9">
        <f t="shared" si="43"/>
        <v>133.52318785191318</v>
      </c>
    </row>
    <row r="2143" spans="1:3" x14ac:dyDescent="0.2">
      <c r="A2143" t="s">
        <v>55</v>
      </c>
      <c r="B2143">
        <v>20</v>
      </c>
      <c r="C2143" s="9">
        <f t="shared" si="43"/>
        <v>115.1511711016654</v>
      </c>
    </row>
    <row r="2144" spans="1:3" x14ac:dyDescent="0.2">
      <c r="A2144" t="s">
        <v>55</v>
      </c>
      <c r="B2144">
        <v>23</v>
      </c>
      <c r="C2144" s="9">
        <f t="shared" si="43"/>
        <v>175.96472162053635</v>
      </c>
    </row>
    <row r="2145" spans="1:3" x14ac:dyDescent="0.2">
      <c r="A2145" t="s">
        <v>55</v>
      </c>
      <c r="B2145">
        <v>21</v>
      </c>
      <c r="C2145" s="9">
        <f t="shared" si="43"/>
        <v>133.52318785191318</v>
      </c>
    </row>
    <row r="2146" spans="1:3" x14ac:dyDescent="0.2">
      <c r="A2146" t="s">
        <v>55</v>
      </c>
      <c r="B2146">
        <v>25</v>
      </c>
      <c r="C2146" s="9">
        <f t="shared" si="43"/>
        <v>226.61744491403817</v>
      </c>
    </row>
    <row r="2147" spans="1:3" x14ac:dyDescent="0.2">
      <c r="A2147" t="s">
        <v>55</v>
      </c>
      <c r="B2147">
        <v>23</v>
      </c>
      <c r="C2147" s="9">
        <f t="shared" si="43"/>
        <v>175.96472162053635</v>
      </c>
    </row>
    <row r="2148" spans="1:3" x14ac:dyDescent="0.2">
      <c r="A2148" t="s">
        <v>55</v>
      </c>
      <c r="B2148">
        <v>22</v>
      </c>
      <c r="C2148" s="9">
        <f t="shared" si="43"/>
        <v>153.7636805581993</v>
      </c>
    </row>
    <row r="2149" spans="1:3" x14ac:dyDescent="0.2">
      <c r="A2149" t="s">
        <v>55</v>
      </c>
      <c r="B2149">
        <v>24</v>
      </c>
      <c r="C2149" s="9">
        <f t="shared" si="43"/>
        <v>200.21852593848016</v>
      </c>
    </row>
    <row r="2150" spans="1:3" x14ac:dyDescent="0.2">
      <c r="A2150" t="s">
        <v>55</v>
      </c>
      <c r="B2150">
        <v>20</v>
      </c>
      <c r="C2150" s="9">
        <f t="shared" si="43"/>
        <v>115.1511711016654</v>
      </c>
    </row>
    <row r="2151" spans="1:3" x14ac:dyDescent="0.2">
      <c r="A2151" t="s">
        <v>55</v>
      </c>
      <c r="B2151">
        <v>24</v>
      </c>
      <c r="C2151" s="9">
        <f t="shared" si="43"/>
        <v>200.21852593848016</v>
      </c>
    </row>
    <row r="2152" spans="1:3" x14ac:dyDescent="0.2">
      <c r="A2152" t="s">
        <v>55</v>
      </c>
      <c r="B2152">
        <v>21</v>
      </c>
      <c r="C2152" s="9">
        <f t="shared" si="43"/>
        <v>133.52318785191318</v>
      </c>
    </row>
    <row r="2153" spans="1:3" x14ac:dyDescent="0.2">
      <c r="A2153" t="s">
        <v>55</v>
      </c>
      <c r="B2153">
        <v>20</v>
      </c>
      <c r="C2153" s="9">
        <f t="shared" si="43"/>
        <v>115.1511711016654</v>
      </c>
    </row>
    <row r="2154" spans="1:3" x14ac:dyDescent="0.2">
      <c r="A2154" t="s">
        <v>55</v>
      </c>
      <c r="B2154">
        <v>22</v>
      </c>
      <c r="C2154" s="9">
        <f t="shared" si="43"/>
        <v>153.7636805581993</v>
      </c>
    </row>
    <row r="2155" spans="1:3" x14ac:dyDescent="0.2">
      <c r="A2155" t="s">
        <v>55</v>
      </c>
      <c r="B2155">
        <v>23</v>
      </c>
      <c r="C2155" s="9">
        <f t="shared" si="43"/>
        <v>175.96472162053635</v>
      </c>
    </row>
    <row r="2156" spans="1:3" x14ac:dyDescent="0.2">
      <c r="A2156" t="s">
        <v>55</v>
      </c>
      <c r="B2156">
        <v>25</v>
      </c>
      <c r="C2156" s="9">
        <f t="shared" si="43"/>
        <v>226.61744491403817</v>
      </c>
    </row>
    <row r="2157" spans="1:3" x14ac:dyDescent="0.2">
      <c r="A2157" t="s">
        <v>55</v>
      </c>
      <c r="B2157">
        <v>22</v>
      </c>
      <c r="C2157" s="9">
        <f t="shared" si="43"/>
        <v>153.7636805581993</v>
      </c>
    </row>
    <row r="2158" spans="1:3" x14ac:dyDescent="0.2">
      <c r="A2158" t="s">
        <v>55</v>
      </c>
      <c r="B2158">
        <v>21</v>
      </c>
      <c r="C2158" s="9">
        <f t="shared" si="43"/>
        <v>133.52318785191318</v>
      </c>
    </row>
    <row r="2159" spans="1:3" x14ac:dyDescent="0.2">
      <c r="A2159" t="s">
        <v>55</v>
      </c>
      <c r="B2159">
        <v>24</v>
      </c>
      <c r="C2159" s="9">
        <f t="shared" si="43"/>
        <v>200.21852593848016</v>
      </c>
    </row>
    <row r="2160" spans="1:3" x14ac:dyDescent="0.2">
      <c r="A2160" t="s">
        <v>55</v>
      </c>
      <c r="B2160">
        <v>20</v>
      </c>
      <c r="C2160" s="9">
        <f t="shared" si="43"/>
        <v>115.1511711016654</v>
      </c>
    </row>
    <row r="2161" spans="1:3" x14ac:dyDescent="0.2">
      <c r="A2161" t="s">
        <v>55</v>
      </c>
      <c r="B2161">
        <v>25</v>
      </c>
      <c r="C2161" s="9">
        <f t="shared" si="43"/>
        <v>226.61744491403817</v>
      </c>
    </row>
    <row r="2162" spans="1:3" x14ac:dyDescent="0.2">
      <c r="A2162" t="s">
        <v>55</v>
      </c>
      <c r="B2162">
        <v>25</v>
      </c>
      <c r="C2162" s="9">
        <f t="shared" si="43"/>
        <v>226.61744491403817</v>
      </c>
    </row>
    <row r="2163" spans="1:3" x14ac:dyDescent="0.2">
      <c r="A2163" t="s">
        <v>55</v>
      </c>
      <c r="B2163">
        <v>20</v>
      </c>
      <c r="C2163" s="9">
        <f t="shared" si="43"/>
        <v>115.1511711016654</v>
      </c>
    </row>
    <row r="2164" spans="1:3" x14ac:dyDescent="0.2">
      <c r="A2164" t="s">
        <v>55</v>
      </c>
      <c r="B2164">
        <v>24</v>
      </c>
      <c r="C2164" s="9">
        <f t="shared" si="43"/>
        <v>200.21852593848016</v>
      </c>
    </row>
    <row r="2165" spans="1:3" x14ac:dyDescent="0.2">
      <c r="A2165" t="s">
        <v>55</v>
      </c>
      <c r="B2165">
        <v>23</v>
      </c>
      <c r="C2165" s="9">
        <f t="shared" si="43"/>
        <v>175.96472162053635</v>
      </c>
    </row>
    <row r="2166" spans="1:3" x14ac:dyDescent="0.2">
      <c r="A2166" t="s">
        <v>55</v>
      </c>
      <c r="B2166">
        <v>21</v>
      </c>
      <c r="C2166" s="9">
        <f t="shared" si="43"/>
        <v>133.52318785191318</v>
      </c>
    </row>
    <row r="2167" spans="1:3" x14ac:dyDescent="0.2">
      <c r="A2167" t="s">
        <v>55</v>
      </c>
      <c r="B2167">
        <v>23</v>
      </c>
      <c r="C2167" s="9">
        <f t="shared" si="43"/>
        <v>175.96472162053635</v>
      </c>
    </row>
    <row r="2168" spans="1:3" x14ac:dyDescent="0.2">
      <c r="A2168" t="s">
        <v>55</v>
      </c>
      <c r="B2168">
        <v>25</v>
      </c>
      <c r="C2168" s="9">
        <f t="shared" si="43"/>
        <v>226.61744491403817</v>
      </c>
    </row>
    <row r="2169" spans="1:3" x14ac:dyDescent="0.2">
      <c r="A2169" t="s">
        <v>55</v>
      </c>
      <c r="B2169">
        <v>21</v>
      </c>
      <c r="C2169" s="9">
        <f t="shared" si="43"/>
        <v>133.52318785191318</v>
      </c>
    </row>
    <row r="2170" spans="1:3" x14ac:dyDescent="0.2">
      <c r="A2170" t="s">
        <v>55</v>
      </c>
      <c r="B2170">
        <v>20</v>
      </c>
      <c r="C2170" s="9">
        <f t="shared" si="43"/>
        <v>115.1511711016654</v>
      </c>
    </row>
    <row r="2171" spans="1:3" x14ac:dyDescent="0.2">
      <c r="A2171" t="s">
        <v>55</v>
      </c>
      <c r="B2171">
        <v>25</v>
      </c>
      <c r="C2171" s="9">
        <f t="shared" si="43"/>
        <v>226.61744491403817</v>
      </c>
    </row>
    <row r="2172" spans="1:3" x14ac:dyDescent="0.2">
      <c r="A2172" t="s">
        <v>55</v>
      </c>
      <c r="B2172">
        <v>23</v>
      </c>
      <c r="C2172" s="9">
        <f t="shared" si="43"/>
        <v>175.96472162053635</v>
      </c>
    </row>
    <row r="2173" spans="1:3" x14ac:dyDescent="0.2">
      <c r="A2173" t="s">
        <v>55</v>
      </c>
      <c r="B2173">
        <v>21</v>
      </c>
      <c r="C2173" s="9">
        <f t="shared" si="43"/>
        <v>133.52318785191318</v>
      </c>
    </row>
    <row r="2174" spans="1:3" x14ac:dyDescent="0.2">
      <c r="A2174" t="s">
        <v>55</v>
      </c>
      <c r="B2174">
        <v>23</v>
      </c>
      <c r="C2174" s="9">
        <f t="shared" si="43"/>
        <v>175.96472162053635</v>
      </c>
    </row>
    <row r="2175" spans="1:3" x14ac:dyDescent="0.2">
      <c r="A2175" t="s">
        <v>55</v>
      </c>
      <c r="B2175">
        <v>23</v>
      </c>
      <c r="C2175" s="9">
        <f t="shared" si="43"/>
        <v>175.96472162053635</v>
      </c>
    </row>
    <row r="2176" spans="1:3" x14ac:dyDescent="0.2">
      <c r="A2176" t="s">
        <v>55</v>
      </c>
      <c r="B2176">
        <v>24</v>
      </c>
      <c r="C2176" s="9">
        <f t="shared" si="43"/>
        <v>200.21852593848016</v>
      </c>
    </row>
    <row r="2177" spans="1:3" x14ac:dyDescent="0.2">
      <c r="A2177" t="s">
        <v>55</v>
      </c>
      <c r="B2177">
        <v>20</v>
      </c>
      <c r="C2177" s="9">
        <f t="shared" si="43"/>
        <v>115.1511711016654</v>
      </c>
    </row>
    <row r="2178" spans="1:3" x14ac:dyDescent="0.2">
      <c r="A2178" t="s">
        <v>55</v>
      </c>
      <c r="B2178">
        <v>24</v>
      </c>
      <c r="C2178" s="9">
        <f t="shared" si="43"/>
        <v>200.21852593848016</v>
      </c>
    </row>
    <row r="2179" spans="1:3" x14ac:dyDescent="0.2">
      <c r="A2179" t="s">
        <v>55</v>
      </c>
      <c r="B2179">
        <v>24</v>
      </c>
      <c r="C2179" s="9">
        <f t="shared" si="43"/>
        <v>200.21852593848016</v>
      </c>
    </row>
    <row r="2180" spans="1:3" x14ac:dyDescent="0.2">
      <c r="A2180" t="s">
        <v>55</v>
      </c>
      <c r="B2180">
        <v>23</v>
      </c>
      <c r="C2180" s="9">
        <f t="shared" si="43"/>
        <v>175.96472162053635</v>
      </c>
    </row>
    <row r="2181" spans="1:3" x14ac:dyDescent="0.2">
      <c r="A2181" t="s">
        <v>55</v>
      </c>
      <c r="B2181">
        <v>22</v>
      </c>
      <c r="C2181" s="9">
        <f t="shared" si="43"/>
        <v>153.7636805581993</v>
      </c>
    </row>
    <row r="2182" spans="1:3" x14ac:dyDescent="0.2">
      <c r="A2182" t="s">
        <v>55</v>
      </c>
      <c r="B2182">
        <v>22</v>
      </c>
      <c r="C2182" s="9">
        <f t="shared" si="43"/>
        <v>153.7636805581993</v>
      </c>
    </row>
    <row r="2183" spans="1:3" x14ac:dyDescent="0.2">
      <c r="A2183" t="s">
        <v>55</v>
      </c>
      <c r="B2183">
        <v>24</v>
      </c>
      <c r="C2183" s="9">
        <f t="shared" si="43"/>
        <v>200.21852593848016</v>
      </c>
    </row>
    <row r="2184" spans="1:3" x14ac:dyDescent="0.2">
      <c r="A2184" t="s">
        <v>55</v>
      </c>
      <c r="B2184">
        <v>21</v>
      </c>
      <c r="C2184" s="9">
        <f t="shared" si="43"/>
        <v>133.52318785191318</v>
      </c>
    </row>
    <row r="2185" spans="1:3" x14ac:dyDescent="0.2">
      <c r="A2185" t="s">
        <v>55</v>
      </c>
      <c r="B2185">
        <v>22</v>
      </c>
      <c r="C2185" s="9">
        <f t="shared" si="43"/>
        <v>153.7636805581993</v>
      </c>
    </row>
    <row r="2186" spans="1:3" x14ac:dyDescent="0.2">
      <c r="A2186" t="s">
        <v>55</v>
      </c>
      <c r="B2186">
        <v>25</v>
      </c>
      <c r="C2186" s="9">
        <f t="shared" si="43"/>
        <v>226.61744491403817</v>
      </c>
    </row>
    <row r="2187" spans="1:3" x14ac:dyDescent="0.2">
      <c r="A2187" t="s">
        <v>55</v>
      </c>
      <c r="B2187">
        <v>21</v>
      </c>
      <c r="C2187" s="9">
        <f t="shared" si="43"/>
        <v>133.52318785191318</v>
      </c>
    </row>
    <row r="2188" spans="1:3" x14ac:dyDescent="0.2">
      <c r="A2188" t="s">
        <v>55</v>
      </c>
      <c r="B2188">
        <v>25</v>
      </c>
      <c r="C2188" s="9">
        <f t="shared" si="43"/>
        <v>226.61744491403817</v>
      </c>
    </row>
    <row r="2189" spans="1:3" x14ac:dyDescent="0.2">
      <c r="A2189" t="s">
        <v>55</v>
      </c>
      <c r="B2189">
        <v>24</v>
      </c>
      <c r="C2189" s="9">
        <f t="shared" si="43"/>
        <v>200.21852593848016</v>
      </c>
    </row>
    <row r="2190" spans="1:3" x14ac:dyDescent="0.2">
      <c r="A2190" t="s">
        <v>55</v>
      </c>
      <c r="B2190">
        <v>20</v>
      </c>
      <c r="C2190" s="9">
        <f t="shared" si="43"/>
        <v>115.1511711016654</v>
      </c>
    </row>
    <row r="2191" spans="1:3" x14ac:dyDescent="0.2">
      <c r="A2191" t="s">
        <v>55</v>
      </c>
      <c r="B2191">
        <v>24</v>
      </c>
      <c r="C2191" s="9">
        <f t="shared" si="43"/>
        <v>200.21852593848016</v>
      </c>
    </row>
    <row r="2192" spans="1:3" x14ac:dyDescent="0.2">
      <c r="A2192" t="s">
        <v>55</v>
      </c>
      <c r="B2192">
        <v>25</v>
      </c>
      <c r="C2192" s="9">
        <f t="shared" si="43"/>
        <v>226.61744491403817</v>
      </c>
    </row>
    <row r="2193" spans="1:3" x14ac:dyDescent="0.2">
      <c r="A2193" t="s">
        <v>55</v>
      </c>
      <c r="B2193">
        <v>23</v>
      </c>
      <c r="C2193" s="9">
        <f t="shared" si="43"/>
        <v>175.96472162053635</v>
      </c>
    </row>
    <row r="2194" spans="1:3" x14ac:dyDescent="0.2">
      <c r="A2194" t="s">
        <v>55</v>
      </c>
      <c r="B2194">
        <v>23</v>
      </c>
      <c r="C2194" s="9">
        <f t="shared" si="43"/>
        <v>175.96472162053635</v>
      </c>
    </row>
    <row r="2195" spans="1:3" x14ac:dyDescent="0.2">
      <c r="A2195" t="s">
        <v>55</v>
      </c>
      <c r="B2195">
        <v>20</v>
      </c>
      <c r="C2195" s="9">
        <f t="shared" si="43"/>
        <v>115.1511711016654</v>
      </c>
    </row>
    <row r="2196" spans="1:3" x14ac:dyDescent="0.2">
      <c r="A2196" t="s">
        <v>55</v>
      </c>
      <c r="B2196">
        <v>21</v>
      </c>
      <c r="C2196" s="9">
        <f t="shared" si="43"/>
        <v>133.52318785191318</v>
      </c>
    </row>
    <row r="2197" spans="1:3" x14ac:dyDescent="0.2">
      <c r="A2197" t="s">
        <v>55</v>
      </c>
      <c r="B2197">
        <v>23</v>
      </c>
      <c r="C2197" s="9">
        <f t="shared" si="43"/>
        <v>175.96472162053635</v>
      </c>
    </row>
    <row r="2198" spans="1:3" x14ac:dyDescent="0.2">
      <c r="A2198" t="s">
        <v>55</v>
      </c>
      <c r="B2198">
        <v>25</v>
      </c>
      <c r="C2198" s="9">
        <f t="shared" si="43"/>
        <v>226.61744491403817</v>
      </c>
    </row>
    <row r="2199" spans="1:3" x14ac:dyDescent="0.2">
      <c r="A2199" t="s">
        <v>55</v>
      </c>
      <c r="B2199">
        <v>23</v>
      </c>
      <c r="C2199" s="9">
        <f t="shared" ref="C2199:C2262" si="44">0.013*(B2199^3.034)</f>
        <v>175.96472162053635</v>
      </c>
    </row>
    <row r="2200" spans="1:3" x14ac:dyDescent="0.2">
      <c r="A2200" t="s">
        <v>55</v>
      </c>
      <c r="B2200">
        <v>24</v>
      </c>
      <c r="C2200" s="9">
        <f t="shared" si="44"/>
        <v>200.21852593848016</v>
      </c>
    </row>
    <row r="2201" spans="1:3" x14ac:dyDescent="0.2">
      <c r="A2201" t="s">
        <v>55</v>
      </c>
      <c r="B2201">
        <v>21</v>
      </c>
      <c r="C2201" s="9">
        <f t="shared" si="44"/>
        <v>133.52318785191318</v>
      </c>
    </row>
    <row r="2202" spans="1:3" x14ac:dyDescent="0.2">
      <c r="A2202" t="s">
        <v>55</v>
      </c>
      <c r="B2202">
        <v>21</v>
      </c>
      <c r="C2202" s="9">
        <f t="shared" si="44"/>
        <v>133.52318785191318</v>
      </c>
    </row>
    <row r="2203" spans="1:3" x14ac:dyDescent="0.2">
      <c r="A2203" t="s">
        <v>55</v>
      </c>
      <c r="B2203">
        <v>25</v>
      </c>
      <c r="C2203" s="9">
        <f t="shared" si="44"/>
        <v>226.61744491403817</v>
      </c>
    </row>
    <row r="2204" spans="1:3" x14ac:dyDescent="0.2">
      <c r="A2204" t="s">
        <v>55</v>
      </c>
      <c r="B2204">
        <v>22</v>
      </c>
      <c r="C2204" s="9">
        <f t="shared" si="44"/>
        <v>153.7636805581993</v>
      </c>
    </row>
    <row r="2205" spans="1:3" x14ac:dyDescent="0.2">
      <c r="A2205" t="s">
        <v>55</v>
      </c>
      <c r="B2205">
        <v>21</v>
      </c>
      <c r="C2205" s="9">
        <f t="shared" si="44"/>
        <v>133.52318785191318</v>
      </c>
    </row>
    <row r="2206" spans="1:3" x14ac:dyDescent="0.2">
      <c r="A2206" t="s">
        <v>55</v>
      </c>
      <c r="B2206">
        <v>25</v>
      </c>
      <c r="C2206" s="9">
        <f t="shared" si="44"/>
        <v>226.61744491403817</v>
      </c>
    </row>
    <row r="2207" spans="1:3" x14ac:dyDescent="0.2">
      <c r="A2207" t="s">
        <v>55</v>
      </c>
      <c r="B2207">
        <v>23</v>
      </c>
      <c r="C2207" s="9">
        <f t="shared" si="44"/>
        <v>175.96472162053635</v>
      </c>
    </row>
    <row r="2208" spans="1:3" x14ac:dyDescent="0.2">
      <c r="A2208" t="s">
        <v>55</v>
      </c>
      <c r="B2208">
        <v>25</v>
      </c>
      <c r="C2208" s="9">
        <f t="shared" si="44"/>
        <v>226.61744491403817</v>
      </c>
    </row>
    <row r="2209" spans="1:3" x14ac:dyDescent="0.2">
      <c r="A2209" t="s">
        <v>55</v>
      </c>
      <c r="B2209">
        <v>20</v>
      </c>
      <c r="C2209" s="9">
        <f t="shared" si="44"/>
        <v>115.1511711016654</v>
      </c>
    </row>
    <row r="2210" spans="1:3" x14ac:dyDescent="0.2">
      <c r="A2210" t="s">
        <v>55</v>
      </c>
      <c r="B2210">
        <v>25</v>
      </c>
      <c r="C2210" s="9">
        <f t="shared" si="44"/>
        <v>226.61744491403817</v>
      </c>
    </row>
    <row r="2211" spans="1:3" x14ac:dyDescent="0.2">
      <c r="A2211" t="s">
        <v>55</v>
      </c>
      <c r="B2211">
        <v>20</v>
      </c>
      <c r="C2211" s="9">
        <f t="shared" si="44"/>
        <v>115.1511711016654</v>
      </c>
    </row>
    <row r="2212" spans="1:3" x14ac:dyDescent="0.2">
      <c r="A2212" t="s">
        <v>55</v>
      </c>
      <c r="B2212">
        <v>20</v>
      </c>
      <c r="C2212" s="9">
        <f t="shared" si="44"/>
        <v>115.1511711016654</v>
      </c>
    </row>
    <row r="2213" spans="1:3" x14ac:dyDescent="0.2">
      <c r="A2213" t="s">
        <v>55</v>
      </c>
      <c r="B2213">
        <v>24</v>
      </c>
      <c r="C2213" s="9">
        <f t="shared" si="44"/>
        <v>200.21852593848016</v>
      </c>
    </row>
    <row r="2214" spans="1:3" x14ac:dyDescent="0.2">
      <c r="A2214" t="s">
        <v>55</v>
      </c>
      <c r="B2214">
        <v>25</v>
      </c>
      <c r="C2214" s="9">
        <f t="shared" si="44"/>
        <v>226.61744491403817</v>
      </c>
    </row>
    <row r="2215" spans="1:3" x14ac:dyDescent="0.2">
      <c r="A2215" t="s">
        <v>55</v>
      </c>
      <c r="B2215">
        <v>21</v>
      </c>
      <c r="C2215" s="9">
        <f t="shared" si="44"/>
        <v>133.52318785191318</v>
      </c>
    </row>
    <row r="2216" spans="1:3" x14ac:dyDescent="0.2">
      <c r="A2216" t="s">
        <v>55</v>
      </c>
      <c r="B2216">
        <v>23</v>
      </c>
      <c r="C2216" s="9">
        <f t="shared" si="44"/>
        <v>175.96472162053635</v>
      </c>
    </row>
    <row r="2217" spans="1:3" x14ac:dyDescent="0.2">
      <c r="A2217" t="s">
        <v>55</v>
      </c>
      <c r="B2217">
        <v>25</v>
      </c>
      <c r="C2217" s="9">
        <f t="shared" si="44"/>
        <v>226.61744491403817</v>
      </c>
    </row>
    <row r="2218" spans="1:3" x14ac:dyDescent="0.2">
      <c r="A2218" t="s">
        <v>55</v>
      </c>
      <c r="B2218">
        <v>20</v>
      </c>
      <c r="C2218" s="9">
        <f t="shared" si="44"/>
        <v>115.1511711016654</v>
      </c>
    </row>
    <row r="2219" spans="1:3" x14ac:dyDescent="0.2">
      <c r="A2219" t="s">
        <v>55</v>
      </c>
      <c r="B2219">
        <v>24</v>
      </c>
      <c r="C2219" s="9">
        <f t="shared" si="44"/>
        <v>200.21852593848016</v>
      </c>
    </row>
    <row r="2220" spans="1:3" x14ac:dyDescent="0.2">
      <c r="A2220" t="s">
        <v>55</v>
      </c>
      <c r="B2220">
        <v>23</v>
      </c>
      <c r="C2220" s="9">
        <f t="shared" si="44"/>
        <v>175.96472162053635</v>
      </c>
    </row>
    <row r="2221" spans="1:3" x14ac:dyDescent="0.2">
      <c r="A2221" t="s">
        <v>55</v>
      </c>
      <c r="B2221">
        <v>20</v>
      </c>
      <c r="C2221" s="9">
        <f t="shared" si="44"/>
        <v>115.1511711016654</v>
      </c>
    </row>
    <row r="2222" spans="1:3" x14ac:dyDescent="0.2">
      <c r="A2222" t="s">
        <v>55</v>
      </c>
      <c r="B2222">
        <v>22</v>
      </c>
      <c r="C2222" s="9">
        <f t="shared" si="44"/>
        <v>153.7636805581993</v>
      </c>
    </row>
    <row r="2223" spans="1:3" x14ac:dyDescent="0.2">
      <c r="A2223" t="s">
        <v>55</v>
      </c>
      <c r="B2223">
        <v>22</v>
      </c>
      <c r="C2223" s="9">
        <f t="shared" si="44"/>
        <v>153.7636805581993</v>
      </c>
    </row>
    <row r="2224" spans="1:3" x14ac:dyDescent="0.2">
      <c r="A2224" t="s">
        <v>55</v>
      </c>
      <c r="B2224">
        <v>24</v>
      </c>
      <c r="C2224" s="9">
        <f t="shared" si="44"/>
        <v>200.21852593848016</v>
      </c>
    </row>
    <row r="2225" spans="1:3" x14ac:dyDescent="0.2">
      <c r="A2225" t="s">
        <v>55</v>
      </c>
      <c r="B2225">
        <v>24</v>
      </c>
      <c r="C2225" s="9">
        <f t="shared" si="44"/>
        <v>200.21852593848016</v>
      </c>
    </row>
    <row r="2226" spans="1:3" x14ac:dyDescent="0.2">
      <c r="A2226" t="s">
        <v>55</v>
      </c>
      <c r="B2226">
        <v>21</v>
      </c>
      <c r="C2226" s="9">
        <f t="shared" si="44"/>
        <v>133.52318785191318</v>
      </c>
    </row>
    <row r="2227" spans="1:3" x14ac:dyDescent="0.2">
      <c r="A2227" t="s">
        <v>55</v>
      </c>
      <c r="B2227">
        <v>22</v>
      </c>
      <c r="C2227" s="9">
        <f t="shared" si="44"/>
        <v>153.7636805581993</v>
      </c>
    </row>
    <row r="2228" spans="1:3" x14ac:dyDescent="0.2">
      <c r="A2228" t="s">
        <v>55</v>
      </c>
      <c r="B2228">
        <v>21</v>
      </c>
      <c r="C2228" s="9">
        <f t="shared" si="44"/>
        <v>133.52318785191318</v>
      </c>
    </row>
    <row r="2229" spans="1:3" x14ac:dyDescent="0.2">
      <c r="A2229" t="s">
        <v>55</v>
      </c>
      <c r="B2229">
        <v>24</v>
      </c>
      <c r="C2229" s="9">
        <f t="shared" si="44"/>
        <v>200.21852593848016</v>
      </c>
    </row>
    <row r="2230" spans="1:3" x14ac:dyDescent="0.2">
      <c r="A2230" t="s">
        <v>55</v>
      </c>
      <c r="B2230">
        <v>24</v>
      </c>
      <c r="C2230" s="9">
        <f t="shared" si="44"/>
        <v>200.21852593848016</v>
      </c>
    </row>
    <row r="2231" spans="1:3" x14ac:dyDescent="0.2">
      <c r="A2231" t="s">
        <v>55</v>
      </c>
      <c r="B2231">
        <v>25</v>
      </c>
      <c r="C2231" s="9">
        <f t="shared" si="44"/>
        <v>226.61744491403817</v>
      </c>
    </row>
    <row r="2232" spans="1:3" x14ac:dyDescent="0.2">
      <c r="A2232" t="s">
        <v>55</v>
      </c>
      <c r="B2232">
        <v>24</v>
      </c>
      <c r="C2232" s="9">
        <f t="shared" si="44"/>
        <v>200.21852593848016</v>
      </c>
    </row>
    <row r="2233" spans="1:3" x14ac:dyDescent="0.2">
      <c r="A2233" t="s">
        <v>55</v>
      </c>
      <c r="B2233">
        <v>25</v>
      </c>
      <c r="C2233" s="9">
        <f t="shared" si="44"/>
        <v>226.61744491403817</v>
      </c>
    </row>
    <row r="2234" spans="1:3" x14ac:dyDescent="0.2">
      <c r="A2234" t="s">
        <v>55</v>
      </c>
      <c r="B2234">
        <v>23</v>
      </c>
      <c r="C2234" s="9">
        <f t="shared" si="44"/>
        <v>175.96472162053635</v>
      </c>
    </row>
    <row r="2235" spans="1:3" x14ac:dyDescent="0.2">
      <c r="A2235" t="s">
        <v>55</v>
      </c>
      <c r="B2235">
        <v>24</v>
      </c>
      <c r="C2235" s="9">
        <f t="shared" si="44"/>
        <v>200.21852593848016</v>
      </c>
    </row>
    <row r="2236" spans="1:3" x14ac:dyDescent="0.2">
      <c r="A2236" t="s">
        <v>55</v>
      </c>
      <c r="B2236">
        <v>25</v>
      </c>
      <c r="C2236" s="9">
        <f t="shared" si="44"/>
        <v>226.61744491403817</v>
      </c>
    </row>
    <row r="2237" spans="1:3" x14ac:dyDescent="0.2">
      <c r="A2237" t="s">
        <v>55</v>
      </c>
      <c r="B2237">
        <v>23</v>
      </c>
      <c r="C2237" s="9">
        <f t="shared" si="44"/>
        <v>175.96472162053635</v>
      </c>
    </row>
    <row r="2238" spans="1:3" x14ac:dyDescent="0.2">
      <c r="A2238" t="s">
        <v>55</v>
      </c>
      <c r="B2238">
        <v>21</v>
      </c>
      <c r="C2238" s="9">
        <f t="shared" si="44"/>
        <v>133.52318785191318</v>
      </c>
    </row>
    <row r="2239" spans="1:3" x14ac:dyDescent="0.2">
      <c r="A2239" t="s">
        <v>55</v>
      </c>
      <c r="B2239">
        <v>23</v>
      </c>
      <c r="C2239" s="9">
        <f t="shared" si="44"/>
        <v>175.96472162053635</v>
      </c>
    </row>
    <row r="2240" spans="1:3" x14ac:dyDescent="0.2">
      <c r="A2240" t="s">
        <v>55</v>
      </c>
      <c r="B2240">
        <v>23</v>
      </c>
      <c r="C2240" s="9">
        <f t="shared" si="44"/>
        <v>175.96472162053635</v>
      </c>
    </row>
    <row r="2241" spans="1:3" x14ac:dyDescent="0.2">
      <c r="A2241" t="s">
        <v>55</v>
      </c>
      <c r="B2241">
        <v>23</v>
      </c>
      <c r="C2241" s="9">
        <f t="shared" si="44"/>
        <v>175.96472162053635</v>
      </c>
    </row>
    <row r="2242" spans="1:3" x14ac:dyDescent="0.2">
      <c r="A2242" t="s">
        <v>55</v>
      </c>
      <c r="B2242">
        <v>22</v>
      </c>
      <c r="C2242" s="9">
        <f t="shared" si="44"/>
        <v>153.7636805581993</v>
      </c>
    </row>
    <row r="2243" spans="1:3" x14ac:dyDescent="0.2">
      <c r="A2243" t="s">
        <v>55</v>
      </c>
      <c r="B2243">
        <v>25</v>
      </c>
      <c r="C2243" s="9">
        <f t="shared" si="44"/>
        <v>226.61744491403817</v>
      </c>
    </row>
    <row r="2244" spans="1:3" x14ac:dyDescent="0.2">
      <c r="A2244" t="s">
        <v>55</v>
      </c>
      <c r="B2244">
        <v>21</v>
      </c>
      <c r="C2244" s="9">
        <f t="shared" si="44"/>
        <v>133.52318785191318</v>
      </c>
    </row>
    <row r="2245" spans="1:3" x14ac:dyDescent="0.2">
      <c r="A2245" t="s">
        <v>55</v>
      </c>
      <c r="B2245">
        <v>24</v>
      </c>
      <c r="C2245" s="9">
        <f t="shared" si="44"/>
        <v>200.21852593848016</v>
      </c>
    </row>
    <row r="2246" spans="1:3" x14ac:dyDescent="0.2">
      <c r="A2246" t="s">
        <v>55</v>
      </c>
      <c r="B2246">
        <v>21</v>
      </c>
      <c r="C2246" s="9">
        <f t="shared" si="44"/>
        <v>133.52318785191318</v>
      </c>
    </row>
    <row r="2247" spans="1:3" x14ac:dyDescent="0.2">
      <c r="A2247" t="s">
        <v>55</v>
      </c>
      <c r="B2247">
        <v>23</v>
      </c>
      <c r="C2247" s="9">
        <f t="shared" si="44"/>
        <v>175.96472162053635</v>
      </c>
    </row>
    <row r="2248" spans="1:3" x14ac:dyDescent="0.2">
      <c r="A2248" t="s">
        <v>55</v>
      </c>
      <c r="B2248">
        <v>20</v>
      </c>
      <c r="C2248" s="9">
        <f t="shared" si="44"/>
        <v>115.1511711016654</v>
      </c>
    </row>
    <row r="2249" spans="1:3" x14ac:dyDescent="0.2">
      <c r="A2249" t="s">
        <v>55</v>
      </c>
      <c r="B2249">
        <v>23</v>
      </c>
      <c r="C2249" s="9">
        <f t="shared" si="44"/>
        <v>175.96472162053635</v>
      </c>
    </row>
    <row r="2250" spans="1:3" x14ac:dyDescent="0.2">
      <c r="A2250" t="s">
        <v>55</v>
      </c>
      <c r="B2250">
        <v>25</v>
      </c>
      <c r="C2250" s="9">
        <f t="shared" si="44"/>
        <v>226.61744491403817</v>
      </c>
    </row>
    <row r="2251" spans="1:3" x14ac:dyDescent="0.2">
      <c r="A2251" t="s">
        <v>55</v>
      </c>
      <c r="B2251">
        <v>20</v>
      </c>
      <c r="C2251" s="9">
        <f t="shared" si="44"/>
        <v>115.1511711016654</v>
      </c>
    </row>
    <row r="2252" spans="1:3" x14ac:dyDescent="0.2">
      <c r="A2252" t="s">
        <v>55</v>
      </c>
      <c r="B2252">
        <v>23</v>
      </c>
      <c r="C2252" s="9">
        <f t="shared" si="44"/>
        <v>175.96472162053635</v>
      </c>
    </row>
    <row r="2253" spans="1:3" x14ac:dyDescent="0.2">
      <c r="A2253" t="s">
        <v>55</v>
      </c>
      <c r="B2253">
        <v>25</v>
      </c>
      <c r="C2253" s="9">
        <f t="shared" si="44"/>
        <v>226.61744491403817</v>
      </c>
    </row>
    <row r="2254" spans="1:3" x14ac:dyDescent="0.2">
      <c r="A2254" t="s">
        <v>55</v>
      </c>
      <c r="B2254">
        <v>21</v>
      </c>
      <c r="C2254" s="9">
        <f t="shared" si="44"/>
        <v>133.52318785191318</v>
      </c>
    </row>
    <row r="2255" spans="1:3" x14ac:dyDescent="0.2">
      <c r="A2255" t="s">
        <v>55</v>
      </c>
      <c r="B2255">
        <v>24</v>
      </c>
      <c r="C2255" s="9">
        <f t="shared" si="44"/>
        <v>200.21852593848016</v>
      </c>
    </row>
    <row r="2256" spans="1:3" x14ac:dyDescent="0.2">
      <c r="A2256" t="s">
        <v>55</v>
      </c>
      <c r="B2256">
        <v>25</v>
      </c>
      <c r="C2256" s="9">
        <f t="shared" si="44"/>
        <v>226.61744491403817</v>
      </c>
    </row>
    <row r="2257" spans="1:3" x14ac:dyDescent="0.2">
      <c r="A2257" t="s">
        <v>55</v>
      </c>
      <c r="B2257">
        <v>22</v>
      </c>
      <c r="C2257" s="9">
        <f t="shared" si="44"/>
        <v>153.7636805581993</v>
      </c>
    </row>
    <row r="2258" spans="1:3" x14ac:dyDescent="0.2">
      <c r="A2258" t="s">
        <v>55</v>
      </c>
      <c r="B2258">
        <v>25</v>
      </c>
      <c r="C2258" s="9">
        <f t="shared" si="44"/>
        <v>226.61744491403817</v>
      </c>
    </row>
    <row r="2259" spans="1:3" x14ac:dyDescent="0.2">
      <c r="A2259" t="s">
        <v>55</v>
      </c>
      <c r="B2259">
        <v>21</v>
      </c>
      <c r="C2259" s="9">
        <f t="shared" si="44"/>
        <v>133.52318785191318</v>
      </c>
    </row>
    <row r="2260" spans="1:3" x14ac:dyDescent="0.2">
      <c r="A2260" t="s">
        <v>55</v>
      </c>
      <c r="B2260">
        <v>20</v>
      </c>
      <c r="C2260" s="9">
        <f t="shared" si="44"/>
        <v>115.1511711016654</v>
      </c>
    </row>
    <row r="2261" spans="1:3" x14ac:dyDescent="0.2">
      <c r="A2261" t="s">
        <v>55</v>
      </c>
      <c r="B2261">
        <v>22</v>
      </c>
      <c r="C2261" s="9">
        <f t="shared" si="44"/>
        <v>153.7636805581993</v>
      </c>
    </row>
    <row r="2262" spans="1:3" x14ac:dyDescent="0.2">
      <c r="A2262" t="s">
        <v>55</v>
      </c>
      <c r="B2262">
        <v>23</v>
      </c>
      <c r="C2262" s="9">
        <f t="shared" si="44"/>
        <v>175.96472162053635</v>
      </c>
    </row>
    <row r="2263" spans="1:3" x14ac:dyDescent="0.2">
      <c r="A2263" t="s">
        <v>58</v>
      </c>
      <c r="B2263">
        <v>26</v>
      </c>
      <c r="C2263" s="9">
        <f>0.0121*(B2263^3.161)</f>
        <v>359.3487373871875</v>
      </c>
    </row>
    <row r="2264" spans="1:3" x14ac:dyDescent="0.2">
      <c r="A2264" t="s">
        <v>58</v>
      </c>
      <c r="B2264">
        <v>28</v>
      </c>
      <c r="C2264" s="9">
        <f t="shared" ref="C2264:C2267" si="45">0.0121*(B2264^3.161)</f>
        <v>454.20499650586999</v>
      </c>
    </row>
    <row r="2265" spans="1:3" x14ac:dyDescent="0.2">
      <c r="A2265" t="s">
        <v>58</v>
      </c>
      <c r="B2265">
        <v>31</v>
      </c>
      <c r="C2265" s="9">
        <f t="shared" si="45"/>
        <v>626.58455354796718</v>
      </c>
    </row>
    <row r="2266" spans="1:3" x14ac:dyDescent="0.2">
      <c r="A2266" t="s">
        <v>58</v>
      </c>
      <c r="B2266">
        <v>30</v>
      </c>
      <c r="C2266" s="9">
        <f t="shared" si="45"/>
        <v>564.89230200390932</v>
      </c>
    </row>
    <row r="2267" spans="1:3" x14ac:dyDescent="0.2">
      <c r="A2267" t="s">
        <v>58</v>
      </c>
      <c r="B2267">
        <v>25</v>
      </c>
      <c r="C2267" s="9">
        <f t="shared" si="45"/>
        <v>317.44883509157938</v>
      </c>
    </row>
    <row r="2268" spans="1:3" x14ac:dyDescent="0.2">
      <c r="A2268" t="s">
        <v>136</v>
      </c>
      <c r="B2268">
        <v>9</v>
      </c>
      <c r="C2268" s="9">
        <f>0.0105*(B2268^3.093)</f>
        <v>9.3899089424385949</v>
      </c>
    </row>
    <row r="2269" spans="1:3" x14ac:dyDescent="0.2">
      <c r="A2269" t="s">
        <v>136</v>
      </c>
      <c r="B2269">
        <v>10</v>
      </c>
      <c r="C2269" s="9">
        <f t="shared" ref="C2269:C2272" si="46">0.0105*(B2269^3.093)</f>
        <v>13.00736415856889</v>
      </c>
    </row>
    <row r="2270" spans="1:3" x14ac:dyDescent="0.2">
      <c r="A2270" t="s">
        <v>136</v>
      </c>
      <c r="B2270">
        <v>7</v>
      </c>
      <c r="C2270" s="9">
        <f t="shared" si="46"/>
        <v>4.3159612503211733</v>
      </c>
    </row>
    <row r="2271" spans="1:3" x14ac:dyDescent="0.2">
      <c r="A2271" t="s">
        <v>136</v>
      </c>
      <c r="B2271">
        <v>9</v>
      </c>
      <c r="C2271" s="9">
        <f t="shared" si="46"/>
        <v>9.3899089424385949</v>
      </c>
    </row>
    <row r="2272" spans="1:3" x14ac:dyDescent="0.2">
      <c r="A2272" t="s">
        <v>136</v>
      </c>
      <c r="B2272">
        <v>8</v>
      </c>
      <c r="C2272" s="9">
        <f t="shared" si="46"/>
        <v>6.5229887398969675</v>
      </c>
    </row>
    <row r="2273" spans="1:3" x14ac:dyDescent="0.2">
      <c r="A2273" t="s">
        <v>61</v>
      </c>
      <c r="B2273">
        <v>13</v>
      </c>
      <c r="C2273" s="9">
        <f>0.00519*(B2273^3.375)</f>
        <v>29.8350089103524</v>
      </c>
    </row>
    <row r="2274" spans="1:3" x14ac:dyDescent="0.2">
      <c r="A2274" t="s">
        <v>61</v>
      </c>
      <c r="B2274">
        <v>12</v>
      </c>
      <c r="C2274" s="9">
        <f t="shared" ref="C2274:C2337" si="47">0.00519*(B2274^3.375)</f>
        <v>22.772151437521799</v>
      </c>
    </row>
    <row r="2275" spans="1:3" x14ac:dyDescent="0.2">
      <c r="A2275" t="s">
        <v>61</v>
      </c>
      <c r="B2275">
        <v>9</v>
      </c>
      <c r="C2275" s="9">
        <f t="shared" si="47"/>
        <v>8.62453774505898</v>
      </c>
    </row>
    <row r="2276" spans="1:3" x14ac:dyDescent="0.2">
      <c r="A2276" t="s">
        <v>61</v>
      </c>
      <c r="B2276">
        <v>15</v>
      </c>
      <c r="C2276" s="9">
        <f t="shared" si="47"/>
        <v>48.358782367063498</v>
      </c>
    </row>
    <row r="2277" spans="1:3" x14ac:dyDescent="0.2">
      <c r="A2277" t="s">
        <v>61</v>
      </c>
      <c r="B2277">
        <v>11</v>
      </c>
      <c r="C2277" s="9">
        <f t="shared" si="47"/>
        <v>16.977262756109219</v>
      </c>
    </row>
    <row r="2278" spans="1:3" x14ac:dyDescent="0.2">
      <c r="A2278" t="s">
        <v>61</v>
      </c>
      <c r="B2278">
        <v>11</v>
      </c>
      <c r="C2278" s="9">
        <f t="shared" si="47"/>
        <v>16.977262756109219</v>
      </c>
    </row>
    <row r="2279" spans="1:3" x14ac:dyDescent="0.2">
      <c r="A2279" t="s">
        <v>61</v>
      </c>
      <c r="B2279">
        <v>8</v>
      </c>
      <c r="C2279" s="9">
        <f t="shared" si="47"/>
        <v>5.7955687757134688</v>
      </c>
    </row>
    <row r="2280" spans="1:3" x14ac:dyDescent="0.2">
      <c r="A2280" t="s">
        <v>61</v>
      </c>
      <c r="B2280">
        <v>11</v>
      </c>
      <c r="C2280" s="9">
        <f t="shared" si="47"/>
        <v>16.977262756109219</v>
      </c>
    </row>
    <row r="2281" spans="1:3" x14ac:dyDescent="0.2">
      <c r="A2281" t="s">
        <v>61</v>
      </c>
      <c r="B2281">
        <v>11</v>
      </c>
      <c r="C2281" s="9">
        <f t="shared" si="47"/>
        <v>16.977262756109219</v>
      </c>
    </row>
    <row r="2282" spans="1:3" x14ac:dyDescent="0.2">
      <c r="A2282" t="s">
        <v>61</v>
      </c>
      <c r="B2282">
        <v>11</v>
      </c>
      <c r="C2282" s="9">
        <f t="shared" si="47"/>
        <v>16.977262756109219</v>
      </c>
    </row>
    <row r="2283" spans="1:3" x14ac:dyDescent="0.2">
      <c r="A2283" t="s">
        <v>61</v>
      </c>
      <c r="B2283">
        <v>10</v>
      </c>
      <c r="C2283" s="9">
        <f t="shared" si="47"/>
        <v>12.307429532383999</v>
      </c>
    </row>
    <row r="2284" spans="1:3" x14ac:dyDescent="0.2">
      <c r="A2284" t="s">
        <v>61</v>
      </c>
      <c r="B2284">
        <v>14</v>
      </c>
      <c r="C2284" s="9">
        <f t="shared" si="47"/>
        <v>38.313292768564182</v>
      </c>
    </row>
    <row r="2285" spans="1:3" x14ac:dyDescent="0.2">
      <c r="A2285" t="s">
        <v>61</v>
      </c>
      <c r="B2285">
        <v>10</v>
      </c>
      <c r="C2285" s="9">
        <f t="shared" si="47"/>
        <v>12.307429532383999</v>
      </c>
    </row>
    <row r="2286" spans="1:3" x14ac:dyDescent="0.2">
      <c r="A2286" t="s">
        <v>61</v>
      </c>
      <c r="B2286">
        <v>15</v>
      </c>
      <c r="C2286" s="9">
        <f t="shared" si="47"/>
        <v>48.358782367063498</v>
      </c>
    </row>
    <row r="2287" spans="1:3" x14ac:dyDescent="0.2">
      <c r="A2287" t="s">
        <v>61</v>
      </c>
      <c r="B2287">
        <v>13</v>
      </c>
      <c r="C2287" s="9">
        <f t="shared" si="47"/>
        <v>29.8350089103524</v>
      </c>
    </row>
    <row r="2288" spans="1:3" x14ac:dyDescent="0.2">
      <c r="A2288" t="s">
        <v>61</v>
      </c>
      <c r="B2288">
        <v>12</v>
      </c>
      <c r="C2288" s="9">
        <f t="shared" si="47"/>
        <v>22.772151437521799</v>
      </c>
    </row>
    <row r="2289" spans="1:3" x14ac:dyDescent="0.2">
      <c r="A2289" t="s">
        <v>61</v>
      </c>
      <c r="B2289">
        <v>12</v>
      </c>
      <c r="C2289" s="9">
        <f t="shared" si="47"/>
        <v>22.772151437521799</v>
      </c>
    </row>
    <row r="2290" spans="1:3" x14ac:dyDescent="0.2">
      <c r="A2290" t="s">
        <v>61</v>
      </c>
      <c r="B2290">
        <v>9</v>
      </c>
      <c r="C2290" s="9">
        <f t="shared" si="47"/>
        <v>8.62453774505898</v>
      </c>
    </row>
    <row r="2291" spans="1:3" x14ac:dyDescent="0.2">
      <c r="A2291" t="s">
        <v>61</v>
      </c>
      <c r="B2291">
        <v>10</v>
      </c>
      <c r="C2291" s="9">
        <f t="shared" si="47"/>
        <v>12.307429532383999</v>
      </c>
    </row>
    <row r="2292" spans="1:3" x14ac:dyDescent="0.2">
      <c r="A2292" t="s">
        <v>61</v>
      </c>
      <c r="B2292">
        <v>9</v>
      </c>
      <c r="C2292" s="9">
        <f t="shared" si="47"/>
        <v>8.62453774505898</v>
      </c>
    </row>
    <row r="2293" spans="1:3" x14ac:dyDescent="0.2">
      <c r="A2293" t="s">
        <v>61</v>
      </c>
      <c r="B2293">
        <v>13</v>
      </c>
      <c r="C2293" s="9">
        <f t="shared" si="47"/>
        <v>29.8350089103524</v>
      </c>
    </row>
    <row r="2294" spans="1:3" x14ac:dyDescent="0.2">
      <c r="A2294" t="s">
        <v>61</v>
      </c>
      <c r="B2294">
        <v>9</v>
      </c>
      <c r="C2294" s="9">
        <f t="shared" si="47"/>
        <v>8.62453774505898</v>
      </c>
    </row>
    <row r="2295" spans="1:3" x14ac:dyDescent="0.2">
      <c r="A2295" t="s">
        <v>61</v>
      </c>
      <c r="B2295">
        <v>15</v>
      </c>
      <c r="C2295" s="9">
        <f t="shared" si="47"/>
        <v>48.358782367063498</v>
      </c>
    </row>
    <row r="2296" spans="1:3" x14ac:dyDescent="0.2">
      <c r="A2296" t="s">
        <v>61</v>
      </c>
      <c r="B2296">
        <v>10</v>
      </c>
      <c r="C2296" s="9">
        <f t="shared" si="47"/>
        <v>12.307429532383999</v>
      </c>
    </row>
    <row r="2297" spans="1:3" x14ac:dyDescent="0.2">
      <c r="A2297" t="s">
        <v>61</v>
      </c>
      <c r="B2297">
        <v>14</v>
      </c>
      <c r="C2297" s="9">
        <f t="shared" si="47"/>
        <v>38.313292768564182</v>
      </c>
    </row>
    <row r="2298" spans="1:3" x14ac:dyDescent="0.2">
      <c r="A2298" t="s">
        <v>61</v>
      </c>
      <c r="B2298">
        <v>11</v>
      </c>
      <c r="C2298" s="9">
        <f t="shared" si="47"/>
        <v>16.977262756109219</v>
      </c>
    </row>
    <row r="2299" spans="1:3" x14ac:dyDescent="0.2">
      <c r="A2299" t="s">
        <v>61</v>
      </c>
      <c r="B2299">
        <v>8</v>
      </c>
      <c r="C2299" s="9">
        <f t="shared" si="47"/>
        <v>5.7955687757134688</v>
      </c>
    </row>
    <row r="2300" spans="1:3" x14ac:dyDescent="0.2">
      <c r="A2300" t="s">
        <v>61</v>
      </c>
      <c r="B2300">
        <v>9</v>
      </c>
      <c r="C2300" s="9">
        <f t="shared" si="47"/>
        <v>8.62453774505898</v>
      </c>
    </row>
    <row r="2301" spans="1:3" x14ac:dyDescent="0.2">
      <c r="A2301" t="s">
        <v>61</v>
      </c>
      <c r="B2301">
        <v>15</v>
      </c>
      <c r="C2301" s="9">
        <f t="shared" si="47"/>
        <v>48.358782367063498</v>
      </c>
    </row>
    <row r="2302" spans="1:3" x14ac:dyDescent="0.2">
      <c r="A2302" t="s">
        <v>61</v>
      </c>
      <c r="B2302">
        <v>11</v>
      </c>
      <c r="C2302" s="9">
        <f t="shared" si="47"/>
        <v>16.977262756109219</v>
      </c>
    </row>
    <row r="2303" spans="1:3" x14ac:dyDescent="0.2">
      <c r="A2303" t="s">
        <v>61</v>
      </c>
      <c r="B2303">
        <v>11</v>
      </c>
      <c r="C2303" s="9">
        <f t="shared" si="47"/>
        <v>16.977262756109219</v>
      </c>
    </row>
    <row r="2304" spans="1:3" x14ac:dyDescent="0.2">
      <c r="A2304" t="s">
        <v>61</v>
      </c>
      <c r="B2304">
        <v>12</v>
      </c>
      <c r="C2304" s="9">
        <f t="shared" si="47"/>
        <v>22.772151437521799</v>
      </c>
    </row>
    <row r="2305" spans="1:3" x14ac:dyDescent="0.2">
      <c r="A2305" t="s">
        <v>61</v>
      </c>
      <c r="B2305">
        <v>12</v>
      </c>
      <c r="C2305" s="9">
        <f t="shared" si="47"/>
        <v>22.772151437521799</v>
      </c>
    </row>
    <row r="2306" spans="1:3" x14ac:dyDescent="0.2">
      <c r="A2306" t="s">
        <v>61</v>
      </c>
      <c r="B2306">
        <v>9</v>
      </c>
      <c r="C2306" s="9">
        <f t="shared" si="47"/>
        <v>8.62453774505898</v>
      </c>
    </row>
    <row r="2307" spans="1:3" x14ac:dyDescent="0.2">
      <c r="A2307" t="s">
        <v>61</v>
      </c>
      <c r="B2307">
        <v>8</v>
      </c>
      <c r="C2307" s="9">
        <f t="shared" si="47"/>
        <v>5.7955687757134688</v>
      </c>
    </row>
    <row r="2308" spans="1:3" x14ac:dyDescent="0.2">
      <c r="A2308" t="s">
        <v>61</v>
      </c>
      <c r="B2308">
        <v>13</v>
      </c>
      <c r="C2308" s="9">
        <f t="shared" si="47"/>
        <v>29.8350089103524</v>
      </c>
    </row>
    <row r="2309" spans="1:3" x14ac:dyDescent="0.2">
      <c r="A2309" t="s">
        <v>61</v>
      </c>
      <c r="B2309">
        <v>10</v>
      </c>
      <c r="C2309" s="9">
        <f t="shared" si="47"/>
        <v>12.307429532383999</v>
      </c>
    </row>
    <row r="2310" spans="1:3" x14ac:dyDescent="0.2">
      <c r="A2310" t="s">
        <v>61</v>
      </c>
      <c r="B2310">
        <v>8</v>
      </c>
      <c r="C2310" s="9">
        <f t="shared" si="47"/>
        <v>5.7955687757134688</v>
      </c>
    </row>
    <row r="2311" spans="1:3" x14ac:dyDescent="0.2">
      <c r="A2311" t="s">
        <v>61</v>
      </c>
      <c r="B2311">
        <v>11</v>
      </c>
      <c r="C2311" s="9">
        <f t="shared" si="47"/>
        <v>16.977262756109219</v>
      </c>
    </row>
    <row r="2312" spans="1:3" x14ac:dyDescent="0.2">
      <c r="A2312" t="s">
        <v>61</v>
      </c>
      <c r="B2312">
        <v>10</v>
      </c>
      <c r="C2312" s="9">
        <f t="shared" si="47"/>
        <v>12.307429532383999</v>
      </c>
    </row>
    <row r="2313" spans="1:3" x14ac:dyDescent="0.2">
      <c r="A2313" t="s">
        <v>61</v>
      </c>
      <c r="B2313">
        <v>15</v>
      </c>
      <c r="C2313" s="9">
        <f t="shared" si="47"/>
        <v>48.358782367063498</v>
      </c>
    </row>
    <row r="2314" spans="1:3" x14ac:dyDescent="0.2">
      <c r="A2314" t="s">
        <v>61</v>
      </c>
      <c r="B2314">
        <v>15</v>
      </c>
      <c r="C2314" s="9">
        <f t="shared" si="47"/>
        <v>48.358782367063498</v>
      </c>
    </row>
    <row r="2315" spans="1:3" x14ac:dyDescent="0.2">
      <c r="A2315" t="s">
        <v>61</v>
      </c>
      <c r="B2315">
        <v>9</v>
      </c>
      <c r="C2315" s="9">
        <f t="shared" si="47"/>
        <v>8.62453774505898</v>
      </c>
    </row>
    <row r="2316" spans="1:3" x14ac:dyDescent="0.2">
      <c r="A2316" t="s">
        <v>61</v>
      </c>
      <c r="B2316">
        <v>13</v>
      </c>
      <c r="C2316" s="9">
        <f t="shared" si="47"/>
        <v>29.8350089103524</v>
      </c>
    </row>
    <row r="2317" spans="1:3" x14ac:dyDescent="0.2">
      <c r="A2317" t="s">
        <v>61</v>
      </c>
      <c r="B2317">
        <v>12</v>
      </c>
      <c r="C2317" s="9">
        <f t="shared" si="47"/>
        <v>22.772151437521799</v>
      </c>
    </row>
    <row r="2318" spans="1:3" x14ac:dyDescent="0.2">
      <c r="A2318" t="s">
        <v>61</v>
      </c>
      <c r="B2318">
        <v>10</v>
      </c>
      <c r="C2318" s="9">
        <f t="shared" si="47"/>
        <v>12.307429532383999</v>
      </c>
    </row>
    <row r="2319" spans="1:3" x14ac:dyDescent="0.2">
      <c r="A2319" t="s">
        <v>61</v>
      </c>
      <c r="B2319">
        <v>11</v>
      </c>
      <c r="C2319" s="9">
        <f t="shared" si="47"/>
        <v>16.977262756109219</v>
      </c>
    </row>
    <row r="2320" spans="1:3" x14ac:dyDescent="0.2">
      <c r="A2320" t="s">
        <v>61</v>
      </c>
      <c r="B2320">
        <v>11</v>
      </c>
      <c r="C2320" s="9">
        <f t="shared" si="47"/>
        <v>16.977262756109219</v>
      </c>
    </row>
    <row r="2321" spans="1:3" x14ac:dyDescent="0.2">
      <c r="A2321" t="s">
        <v>61</v>
      </c>
      <c r="B2321">
        <v>15</v>
      </c>
      <c r="C2321" s="9">
        <f t="shared" si="47"/>
        <v>48.358782367063498</v>
      </c>
    </row>
    <row r="2322" spans="1:3" x14ac:dyDescent="0.2">
      <c r="A2322" t="s">
        <v>61</v>
      </c>
      <c r="B2322">
        <v>8</v>
      </c>
      <c r="C2322" s="9">
        <f t="shared" si="47"/>
        <v>5.7955687757134688</v>
      </c>
    </row>
    <row r="2323" spans="1:3" x14ac:dyDescent="0.2">
      <c r="A2323" t="s">
        <v>61</v>
      </c>
      <c r="B2323">
        <v>14</v>
      </c>
      <c r="C2323" s="9">
        <f t="shared" si="47"/>
        <v>38.313292768564182</v>
      </c>
    </row>
    <row r="2324" spans="1:3" x14ac:dyDescent="0.2">
      <c r="A2324" t="s">
        <v>61</v>
      </c>
      <c r="B2324">
        <v>12</v>
      </c>
      <c r="C2324" s="9">
        <f t="shared" si="47"/>
        <v>22.772151437521799</v>
      </c>
    </row>
    <row r="2325" spans="1:3" x14ac:dyDescent="0.2">
      <c r="A2325" t="s">
        <v>61</v>
      </c>
      <c r="B2325">
        <v>10</v>
      </c>
      <c r="C2325" s="9">
        <f t="shared" si="47"/>
        <v>12.307429532383999</v>
      </c>
    </row>
    <row r="2326" spans="1:3" x14ac:dyDescent="0.2">
      <c r="A2326" t="s">
        <v>61</v>
      </c>
      <c r="B2326">
        <v>10</v>
      </c>
      <c r="C2326" s="9">
        <f t="shared" si="47"/>
        <v>12.307429532383999</v>
      </c>
    </row>
    <row r="2327" spans="1:3" x14ac:dyDescent="0.2">
      <c r="A2327" t="s">
        <v>61</v>
      </c>
      <c r="B2327">
        <v>10</v>
      </c>
      <c r="C2327" s="9">
        <f t="shared" si="47"/>
        <v>12.307429532383999</v>
      </c>
    </row>
    <row r="2328" spans="1:3" x14ac:dyDescent="0.2">
      <c r="A2328" t="s">
        <v>61</v>
      </c>
      <c r="B2328">
        <v>11</v>
      </c>
      <c r="C2328" s="9">
        <f t="shared" si="47"/>
        <v>16.977262756109219</v>
      </c>
    </row>
    <row r="2329" spans="1:3" x14ac:dyDescent="0.2">
      <c r="A2329" t="s">
        <v>61</v>
      </c>
      <c r="B2329">
        <v>11</v>
      </c>
      <c r="C2329" s="9">
        <f t="shared" si="47"/>
        <v>16.977262756109219</v>
      </c>
    </row>
    <row r="2330" spans="1:3" x14ac:dyDescent="0.2">
      <c r="A2330" t="s">
        <v>61</v>
      </c>
      <c r="B2330">
        <v>14</v>
      </c>
      <c r="C2330" s="9">
        <f t="shared" si="47"/>
        <v>38.313292768564182</v>
      </c>
    </row>
    <row r="2331" spans="1:3" x14ac:dyDescent="0.2">
      <c r="A2331" t="s">
        <v>61</v>
      </c>
      <c r="B2331">
        <v>11</v>
      </c>
      <c r="C2331" s="9">
        <f t="shared" si="47"/>
        <v>16.977262756109219</v>
      </c>
    </row>
    <row r="2332" spans="1:3" x14ac:dyDescent="0.2">
      <c r="A2332" t="s">
        <v>61</v>
      </c>
      <c r="B2332">
        <v>9</v>
      </c>
      <c r="C2332" s="9">
        <f t="shared" si="47"/>
        <v>8.62453774505898</v>
      </c>
    </row>
    <row r="2333" spans="1:3" x14ac:dyDescent="0.2">
      <c r="A2333" t="s">
        <v>61</v>
      </c>
      <c r="B2333">
        <v>14</v>
      </c>
      <c r="C2333" s="9">
        <f t="shared" si="47"/>
        <v>38.313292768564182</v>
      </c>
    </row>
    <row r="2334" spans="1:3" x14ac:dyDescent="0.2">
      <c r="A2334" t="s">
        <v>61</v>
      </c>
      <c r="B2334">
        <v>9</v>
      </c>
      <c r="C2334" s="9">
        <f t="shared" si="47"/>
        <v>8.62453774505898</v>
      </c>
    </row>
    <row r="2335" spans="1:3" x14ac:dyDescent="0.2">
      <c r="A2335" t="s">
        <v>61</v>
      </c>
      <c r="B2335">
        <v>13</v>
      </c>
      <c r="C2335" s="9">
        <f t="shared" si="47"/>
        <v>29.8350089103524</v>
      </c>
    </row>
    <row r="2336" spans="1:3" x14ac:dyDescent="0.2">
      <c r="A2336" t="s">
        <v>61</v>
      </c>
      <c r="B2336">
        <v>15</v>
      </c>
      <c r="C2336" s="9">
        <f t="shared" si="47"/>
        <v>48.358782367063498</v>
      </c>
    </row>
    <row r="2337" spans="1:3" x14ac:dyDescent="0.2">
      <c r="A2337" t="s">
        <v>61</v>
      </c>
      <c r="B2337">
        <v>8</v>
      </c>
      <c r="C2337" s="9">
        <f t="shared" si="47"/>
        <v>5.7955687757134688</v>
      </c>
    </row>
    <row r="2338" spans="1:3" x14ac:dyDescent="0.2">
      <c r="A2338" t="s">
        <v>61</v>
      </c>
      <c r="B2338">
        <v>8</v>
      </c>
      <c r="C2338" s="9">
        <f t="shared" ref="C2338:C2357" si="48">0.00519*(B2338^3.375)</f>
        <v>5.7955687757134688</v>
      </c>
    </row>
    <row r="2339" spans="1:3" x14ac:dyDescent="0.2">
      <c r="A2339" t="s">
        <v>61</v>
      </c>
      <c r="B2339">
        <v>10</v>
      </c>
      <c r="C2339" s="9">
        <f t="shared" si="48"/>
        <v>12.307429532383999</v>
      </c>
    </row>
    <row r="2340" spans="1:3" x14ac:dyDescent="0.2">
      <c r="A2340" t="s">
        <v>61</v>
      </c>
      <c r="B2340">
        <v>12</v>
      </c>
      <c r="C2340" s="9">
        <f t="shared" si="48"/>
        <v>22.772151437521799</v>
      </c>
    </row>
    <row r="2341" spans="1:3" x14ac:dyDescent="0.2">
      <c r="A2341" t="s">
        <v>61</v>
      </c>
      <c r="B2341">
        <v>14</v>
      </c>
      <c r="C2341" s="9">
        <f t="shared" si="48"/>
        <v>38.313292768564182</v>
      </c>
    </row>
    <row r="2342" spans="1:3" x14ac:dyDescent="0.2">
      <c r="A2342" t="s">
        <v>61</v>
      </c>
      <c r="B2342">
        <v>13</v>
      </c>
      <c r="C2342" s="9">
        <f t="shared" si="48"/>
        <v>29.8350089103524</v>
      </c>
    </row>
    <row r="2343" spans="1:3" x14ac:dyDescent="0.2">
      <c r="A2343" t="s">
        <v>61</v>
      </c>
      <c r="B2343">
        <v>9</v>
      </c>
      <c r="C2343" s="9">
        <f t="shared" si="48"/>
        <v>8.62453774505898</v>
      </c>
    </row>
    <row r="2344" spans="1:3" x14ac:dyDescent="0.2">
      <c r="A2344" t="s">
        <v>61</v>
      </c>
      <c r="B2344">
        <v>8</v>
      </c>
      <c r="C2344" s="9">
        <f t="shared" si="48"/>
        <v>5.7955687757134688</v>
      </c>
    </row>
    <row r="2345" spans="1:3" x14ac:dyDescent="0.2">
      <c r="A2345" t="s">
        <v>61</v>
      </c>
      <c r="B2345">
        <v>9</v>
      </c>
      <c r="C2345" s="9">
        <f t="shared" si="48"/>
        <v>8.62453774505898</v>
      </c>
    </row>
    <row r="2346" spans="1:3" x14ac:dyDescent="0.2">
      <c r="A2346" t="s">
        <v>61</v>
      </c>
      <c r="B2346">
        <v>10</v>
      </c>
      <c r="C2346" s="9">
        <f t="shared" si="48"/>
        <v>12.307429532383999</v>
      </c>
    </row>
    <row r="2347" spans="1:3" x14ac:dyDescent="0.2">
      <c r="A2347" t="s">
        <v>61</v>
      </c>
      <c r="B2347">
        <v>15</v>
      </c>
      <c r="C2347" s="9">
        <f t="shared" si="48"/>
        <v>48.358782367063498</v>
      </c>
    </row>
    <row r="2348" spans="1:3" x14ac:dyDescent="0.2">
      <c r="A2348" t="s">
        <v>61</v>
      </c>
      <c r="B2348">
        <v>10</v>
      </c>
      <c r="C2348" s="9">
        <f t="shared" si="48"/>
        <v>12.307429532383999</v>
      </c>
    </row>
    <row r="2349" spans="1:3" x14ac:dyDescent="0.2">
      <c r="A2349" t="s">
        <v>61</v>
      </c>
      <c r="B2349">
        <v>14</v>
      </c>
      <c r="C2349" s="9">
        <f t="shared" si="48"/>
        <v>38.313292768564182</v>
      </c>
    </row>
    <row r="2350" spans="1:3" x14ac:dyDescent="0.2">
      <c r="A2350" t="s">
        <v>61</v>
      </c>
      <c r="B2350">
        <v>8</v>
      </c>
      <c r="C2350" s="9">
        <f t="shared" si="48"/>
        <v>5.7955687757134688</v>
      </c>
    </row>
    <row r="2351" spans="1:3" x14ac:dyDescent="0.2">
      <c r="A2351" t="s">
        <v>61</v>
      </c>
      <c r="B2351">
        <v>12</v>
      </c>
      <c r="C2351" s="9">
        <f t="shared" si="48"/>
        <v>22.772151437521799</v>
      </c>
    </row>
    <row r="2352" spans="1:3" x14ac:dyDescent="0.2">
      <c r="A2352" t="s">
        <v>61</v>
      </c>
      <c r="B2352">
        <v>10</v>
      </c>
      <c r="C2352" s="9">
        <f t="shared" si="48"/>
        <v>12.307429532383999</v>
      </c>
    </row>
    <row r="2353" spans="1:3" x14ac:dyDescent="0.2">
      <c r="A2353" t="s">
        <v>61</v>
      </c>
      <c r="B2353">
        <v>12</v>
      </c>
      <c r="C2353" s="9">
        <f t="shared" si="48"/>
        <v>22.772151437521799</v>
      </c>
    </row>
    <row r="2354" spans="1:3" x14ac:dyDescent="0.2">
      <c r="A2354" t="s">
        <v>61</v>
      </c>
      <c r="B2354">
        <v>15</v>
      </c>
      <c r="C2354" s="9">
        <f t="shared" si="48"/>
        <v>48.358782367063498</v>
      </c>
    </row>
    <row r="2355" spans="1:3" x14ac:dyDescent="0.2">
      <c r="A2355" t="s">
        <v>61</v>
      </c>
      <c r="B2355">
        <v>12</v>
      </c>
      <c r="C2355" s="9">
        <f t="shared" si="48"/>
        <v>22.772151437521799</v>
      </c>
    </row>
    <row r="2356" spans="1:3" x14ac:dyDescent="0.2">
      <c r="A2356" t="s">
        <v>61</v>
      </c>
      <c r="B2356">
        <v>14</v>
      </c>
      <c r="C2356" s="9">
        <f t="shared" si="48"/>
        <v>38.313292768564182</v>
      </c>
    </row>
    <row r="2357" spans="1:3" x14ac:dyDescent="0.2">
      <c r="A2357" t="s">
        <v>61</v>
      </c>
      <c r="B2357">
        <v>13</v>
      </c>
      <c r="C2357" s="9">
        <f t="shared" si="48"/>
        <v>29.8350089103524</v>
      </c>
    </row>
    <row r="2358" spans="1:3" x14ac:dyDescent="0.2">
      <c r="A2358" t="s">
        <v>139</v>
      </c>
      <c r="B2358">
        <v>10</v>
      </c>
      <c r="C2358" s="9">
        <f>0.01*(B2358^3.08)</f>
        <v>12.022644346174138</v>
      </c>
    </row>
    <row r="2359" spans="1:3" x14ac:dyDescent="0.2">
      <c r="A2359" t="s">
        <v>139</v>
      </c>
      <c r="B2359">
        <v>7</v>
      </c>
      <c r="C2359" s="9">
        <f t="shared" ref="C2359:C2362" si="49">0.01*(B2359^3.08)</f>
        <v>4.0077623699980895</v>
      </c>
    </row>
    <row r="2360" spans="1:3" x14ac:dyDescent="0.2">
      <c r="A2360" t="s">
        <v>139</v>
      </c>
      <c r="B2360">
        <v>10</v>
      </c>
      <c r="C2360" s="9">
        <f t="shared" si="49"/>
        <v>12.022644346174138</v>
      </c>
    </row>
    <row r="2361" spans="1:3" x14ac:dyDescent="0.2">
      <c r="A2361" t="s">
        <v>139</v>
      </c>
      <c r="B2361">
        <v>8</v>
      </c>
      <c r="C2361" s="9">
        <f t="shared" si="49"/>
        <v>6.0466824265191903</v>
      </c>
    </row>
    <row r="2362" spans="1:3" x14ac:dyDescent="0.2">
      <c r="A2362" t="s">
        <v>139</v>
      </c>
      <c r="B2362">
        <v>10</v>
      </c>
      <c r="C2362" s="9">
        <f t="shared" si="49"/>
        <v>12.022644346174138</v>
      </c>
    </row>
    <row r="2363" spans="1:3" x14ac:dyDescent="0.2">
      <c r="A2363" t="s">
        <v>64</v>
      </c>
      <c r="B2363">
        <v>41</v>
      </c>
      <c r="C2363" s="9">
        <f>0.0319*(B2363^2.899)</f>
        <v>1510.9534466737548</v>
      </c>
    </row>
    <row r="2364" spans="1:3" x14ac:dyDescent="0.2">
      <c r="A2364" t="s">
        <v>64</v>
      </c>
      <c r="B2364">
        <v>41</v>
      </c>
      <c r="C2364" s="9">
        <f t="shared" ref="C2364:C2373" si="50">0.0319*(B2364^2.899)</f>
        <v>1510.9534466737548</v>
      </c>
    </row>
    <row r="2365" spans="1:3" x14ac:dyDescent="0.2">
      <c r="A2365" t="s">
        <v>64</v>
      </c>
      <c r="B2365">
        <v>40</v>
      </c>
      <c r="C2365" s="9">
        <f t="shared" si="50"/>
        <v>1406.5740406081247</v>
      </c>
    </row>
    <row r="2366" spans="1:3" x14ac:dyDescent="0.2">
      <c r="A2366" t="s">
        <v>64</v>
      </c>
      <c r="B2366">
        <v>45</v>
      </c>
      <c r="C2366" s="9">
        <f t="shared" si="50"/>
        <v>1979.0363012293849</v>
      </c>
    </row>
    <row r="2367" spans="1:3" x14ac:dyDescent="0.2">
      <c r="A2367" t="s">
        <v>64</v>
      </c>
      <c r="B2367">
        <v>44</v>
      </c>
      <c r="C2367" s="9">
        <f t="shared" si="50"/>
        <v>1854.2145821625863</v>
      </c>
    </row>
    <row r="2368" spans="1:3" x14ac:dyDescent="0.2">
      <c r="A2368" t="s">
        <v>64</v>
      </c>
      <c r="B2368">
        <v>41</v>
      </c>
      <c r="C2368" s="9">
        <f t="shared" si="50"/>
        <v>1510.9534466737548</v>
      </c>
    </row>
    <row r="2369" spans="1:3" x14ac:dyDescent="0.2">
      <c r="A2369" t="s">
        <v>64</v>
      </c>
      <c r="B2369">
        <v>40</v>
      </c>
      <c r="C2369" s="9">
        <f t="shared" si="50"/>
        <v>1406.5740406081247</v>
      </c>
    </row>
    <row r="2370" spans="1:3" x14ac:dyDescent="0.2">
      <c r="A2370" t="s">
        <v>64</v>
      </c>
      <c r="B2370">
        <v>44</v>
      </c>
      <c r="C2370" s="9">
        <f t="shared" si="50"/>
        <v>1854.2145821625863</v>
      </c>
    </row>
    <row r="2371" spans="1:3" x14ac:dyDescent="0.2">
      <c r="A2371" t="s">
        <v>64</v>
      </c>
      <c r="B2371">
        <v>45</v>
      </c>
      <c r="C2371" s="9">
        <f t="shared" si="50"/>
        <v>1979.0363012293849</v>
      </c>
    </row>
    <row r="2372" spans="1:3" x14ac:dyDescent="0.2">
      <c r="A2372" t="s">
        <v>64</v>
      </c>
      <c r="B2372">
        <v>43</v>
      </c>
      <c r="C2372" s="9">
        <f t="shared" si="50"/>
        <v>1734.6654788367478</v>
      </c>
    </row>
    <row r="2373" spans="1:3" x14ac:dyDescent="0.2">
      <c r="A2373" t="s">
        <v>64</v>
      </c>
      <c r="B2373">
        <v>42</v>
      </c>
      <c r="C2373" s="9">
        <f t="shared" si="50"/>
        <v>1620.2811364883983</v>
      </c>
    </row>
    <row r="2374" spans="1:3" x14ac:dyDescent="0.2">
      <c r="A2374" t="s">
        <v>67</v>
      </c>
      <c r="B2374">
        <v>46</v>
      </c>
      <c r="C2374" s="9">
        <f>0.0336*(B2374^2.9)</f>
        <v>2230.1649666747439</v>
      </c>
    </row>
    <row r="2375" spans="1:3" x14ac:dyDescent="0.2">
      <c r="A2375" t="s">
        <v>70</v>
      </c>
      <c r="B2375">
        <v>19</v>
      </c>
      <c r="C2375" s="9">
        <f>0.015*(B2375^3.059)</f>
        <v>122.4048213467415</v>
      </c>
    </row>
    <row r="2376" spans="1:3" x14ac:dyDescent="0.2">
      <c r="A2376" t="s">
        <v>70</v>
      </c>
      <c r="B2376">
        <v>20</v>
      </c>
      <c r="C2376" s="9">
        <f t="shared" ref="C2376:C2433" si="51">0.015*(B2376^3.059)</f>
        <v>143.19966955137207</v>
      </c>
    </row>
    <row r="2377" spans="1:3" x14ac:dyDescent="0.2">
      <c r="A2377" t="s">
        <v>70</v>
      </c>
      <c r="B2377">
        <v>20</v>
      </c>
      <c r="C2377" s="9">
        <f t="shared" si="51"/>
        <v>143.19966955137207</v>
      </c>
    </row>
    <row r="2378" spans="1:3" x14ac:dyDescent="0.2">
      <c r="A2378" t="s">
        <v>70</v>
      </c>
      <c r="B2378">
        <v>21</v>
      </c>
      <c r="C2378" s="9">
        <f t="shared" si="51"/>
        <v>166.24939810627473</v>
      </c>
    </row>
    <row r="2379" spans="1:3" x14ac:dyDescent="0.2">
      <c r="A2379" t="s">
        <v>70</v>
      </c>
      <c r="B2379">
        <v>21</v>
      </c>
      <c r="C2379" s="9">
        <f t="shared" si="51"/>
        <v>166.24939810627473</v>
      </c>
    </row>
    <row r="2380" spans="1:3" x14ac:dyDescent="0.2">
      <c r="A2380" t="s">
        <v>70</v>
      </c>
      <c r="B2380">
        <v>23</v>
      </c>
      <c r="C2380" s="9">
        <f t="shared" si="51"/>
        <v>219.59209871717687</v>
      </c>
    </row>
    <row r="2381" spans="1:3" x14ac:dyDescent="0.2">
      <c r="A2381" t="s">
        <v>70</v>
      </c>
      <c r="B2381">
        <v>19</v>
      </c>
      <c r="C2381" s="9">
        <f t="shared" si="51"/>
        <v>122.4048213467415</v>
      </c>
    </row>
    <row r="2382" spans="1:3" x14ac:dyDescent="0.2">
      <c r="A2382" t="s">
        <v>70</v>
      </c>
      <c r="B2382">
        <v>24</v>
      </c>
      <c r="C2382" s="9">
        <f t="shared" si="51"/>
        <v>250.12519916224605</v>
      </c>
    </row>
    <row r="2383" spans="1:3" x14ac:dyDescent="0.2">
      <c r="A2383" t="s">
        <v>70</v>
      </c>
      <c r="B2383">
        <v>19</v>
      </c>
      <c r="C2383" s="9">
        <f t="shared" si="51"/>
        <v>122.4048213467415</v>
      </c>
    </row>
    <row r="2384" spans="1:3" x14ac:dyDescent="0.2">
      <c r="A2384" t="s">
        <v>70</v>
      </c>
      <c r="B2384">
        <v>18</v>
      </c>
      <c r="C2384" s="9">
        <f t="shared" si="51"/>
        <v>103.74563952204959</v>
      </c>
    </row>
    <row r="2385" spans="1:3" x14ac:dyDescent="0.2">
      <c r="A2385" t="s">
        <v>70</v>
      </c>
      <c r="B2385">
        <v>25</v>
      </c>
      <c r="C2385" s="9">
        <f t="shared" si="51"/>
        <v>283.39340908119152</v>
      </c>
    </row>
    <row r="2386" spans="1:3" x14ac:dyDescent="0.2">
      <c r="A2386" t="s">
        <v>70</v>
      </c>
      <c r="B2386">
        <v>21</v>
      </c>
      <c r="C2386" s="9">
        <f t="shared" si="51"/>
        <v>166.24939810627473</v>
      </c>
    </row>
    <row r="2387" spans="1:3" x14ac:dyDescent="0.2">
      <c r="A2387" t="s">
        <v>70</v>
      </c>
      <c r="B2387">
        <v>22</v>
      </c>
      <c r="C2387" s="9">
        <f t="shared" si="51"/>
        <v>191.6735734637769</v>
      </c>
    </row>
    <row r="2388" spans="1:3" x14ac:dyDescent="0.2">
      <c r="A2388" t="s">
        <v>70</v>
      </c>
      <c r="B2388">
        <v>24</v>
      </c>
      <c r="C2388" s="9">
        <f t="shared" si="51"/>
        <v>250.12519916224605</v>
      </c>
    </row>
    <row r="2389" spans="1:3" x14ac:dyDescent="0.2">
      <c r="A2389" t="s">
        <v>70</v>
      </c>
      <c r="B2389">
        <v>23</v>
      </c>
      <c r="C2389" s="9">
        <f t="shared" si="51"/>
        <v>219.59209871717687</v>
      </c>
    </row>
    <row r="2390" spans="1:3" x14ac:dyDescent="0.2">
      <c r="A2390" t="s">
        <v>70</v>
      </c>
      <c r="B2390">
        <v>19</v>
      </c>
      <c r="C2390" s="9">
        <f t="shared" si="51"/>
        <v>122.4048213467415</v>
      </c>
    </row>
    <row r="2391" spans="1:3" x14ac:dyDescent="0.2">
      <c r="A2391" t="s">
        <v>70</v>
      </c>
      <c r="B2391">
        <v>20</v>
      </c>
      <c r="C2391" s="9">
        <f t="shared" si="51"/>
        <v>143.19966955137207</v>
      </c>
    </row>
    <row r="2392" spans="1:3" x14ac:dyDescent="0.2">
      <c r="A2392" t="s">
        <v>70</v>
      </c>
      <c r="B2392">
        <v>24</v>
      </c>
      <c r="C2392" s="9">
        <f t="shared" si="51"/>
        <v>250.12519916224605</v>
      </c>
    </row>
    <row r="2393" spans="1:3" x14ac:dyDescent="0.2">
      <c r="A2393" t="s">
        <v>70</v>
      </c>
      <c r="B2393">
        <v>21</v>
      </c>
      <c r="C2393" s="9">
        <f t="shared" si="51"/>
        <v>166.24939810627473</v>
      </c>
    </row>
    <row r="2394" spans="1:3" x14ac:dyDescent="0.2">
      <c r="A2394" t="s">
        <v>70</v>
      </c>
      <c r="B2394">
        <v>25</v>
      </c>
      <c r="C2394" s="9">
        <f t="shared" si="51"/>
        <v>283.39340908119152</v>
      </c>
    </row>
    <row r="2395" spans="1:3" x14ac:dyDescent="0.2">
      <c r="A2395" t="s">
        <v>70</v>
      </c>
      <c r="B2395">
        <v>22</v>
      </c>
      <c r="C2395" s="9">
        <f t="shared" si="51"/>
        <v>191.6735734637769</v>
      </c>
    </row>
    <row r="2396" spans="1:3" x14ac:dyDescent="0.2">
      <c r="A2396" t="s">
        <v>70</v>
      </c>
      <c r="B2396">
        <v>22</v>
      </c>
      <c r="C2396" s="9">
        <f t="shared" si="51"/>
        <v>191.6735734637769</v>
      </c>
    </row>
    <row r="2397" spans="1:3" x14ac:dyDescent="0.2">
      <c r="A2397" t="s">
        <v>70</v>
      </c>
      <c r="B2397">
        <v>19</v>
      </c>
      <c r="C2397" s="9">
        <f t="shared" si="51"/>
        <v>122.4048213467415</v>
      </c>
    </row>
    <row r="2398" spans="1:3" x14ac:dyDescent="0.2">
      <c r="A2398" t="s">
        <v>70</v>
      </c>
      <c r="B2398">
        <v>20</v>
      </c>
      <c r="C2398" s="9">
        <f t="shared" si="51"/>
        <v>143.19966955137207</v>
      </c>
    </row>
    <row r="2399" spans="1:3" x14ac:dyDescent="0.2">
      <c r="A2399" t="s">
        <v>70</v>
      </c>
      <c r="B2399">
        <v>21</v>
      </c>
      <c r="C2399" s="9">
        <f t="shared" si="51"/>
        <v>166.24939810627473</v>
      </c>
    </row>
    <row r="2400" spans="1:3" x14ac:dyDescent="0.2">
      <c r="A2400" t="s">
        <v>70</v>
      </c>
      <c r="B2400">
        <v>23</v>
      </c>
      <c r="C2400" s="9">
        <f t="shared" si="51"/>
        <v>219.59209871717687</v>
      </c>
    </row>
    <row r="2401" spans="1:3" x14ac:dyDescent="0.2">
      <c r="A2401" t="s">
        <v>70</v>
      </c>
      <c r="B2401">
        <v>19</v>
      </c>
      <c r="C2401" s="9">
        <f t="shared" si="51"/>
        <v>122.4048213467415</v>
      </c>
    </row>
    <row r="2402" spans="1:3" x14ac:dyDescent="0.2">
      <c r="A2402" t="s">
        <v>70</v>
      </c>
      <c r="B2402">
        <v>20</v>
      </c>
      <c r="C2402" s="9">
        <f t="shared" si="51"/>
        <v>143.19966955137207</v>
      </c>
    </row>
    <row r="2403" spans="1:3" x14ac:dyDescent="0.2">
      <c r="A2403" t="s">
        <v>70</v>
      </c>
      <c r="B2403">
        <v>22</v>
      </c>
      <c r="C2403" s="9">
        <f t="shared" si="51"/>
        <v>191.6735734637769</v>
      </c>
    </row>
    <row r="2404" spans="1:3" x14ac:dyDescent="0.2">
      <c r="A2404" t="s">
        <v>70</v>
      </c>
      <c r="B2404">
        <v>24</v>
      </c>
      <c r="C2404" s="9">
        <f t="shared" si="51"/>
        <v>250.12519916224605</v>
      </c>
    </row>
    <row r="2405" spans="1:3" x14ac:dyDescent="0.2">
      <c r="A2405" t="s">
        <v>70</v>
      </c>
      <c r="B2405">
        <v>22</v>
      </c>
      <c r="C2405" s="9">
        <f t="shared" si="51"/>
        <v>191.6735734637769</v>
      </c>
    </row>
    <row r="2406" spans="1:3" x14ac:dyDescent="0.2">
      <c r="A2406" t="s">
        <v>70</v>
      </c>
      <c r="B2406">
        <v>18</v>
      </c>
      <c r="C2406" s="9">
        <f t="shared" si="51"/>
        <v>103.74563952204959</v>
      </c>
    </row>
    <row r="2407" spans="1:3" x14ac:dyDescent="0.2">
      <c r="A2407" t="s">
        <v>70</v>
      </c>
      <c r="B2407">
        <v>18</v>
      </c>
      <c r="C2407" s="9">
        <f t="shared" si="51"/>
        <v>103.74563952204959</v>
      </c>
    </row>
    <row r="2408" spans="1:3" x14ac:dyDescent="0.2">
      <c r="A2408" t="s">
        <v>70</v>
      </c>
      <c r="B2408">
        <v>21</v>
      </c>
      <c r="C2408" s="9">
        <f t="shared" si="51"/>
        <v>166.24939810627473</v>
      </c>
    </row>
    <row r="2409" spans="1:3" x14ac:dyDescent="0.2">
      <c r="A2409" t="s">
        <v>70</v>
      </c>
      <c r="B2409">
        <v>23</v>
      </c>
      <c r="C2409" s="9">
        <f t="shared" si="51"/>
        <v>219.59209871717687</v>
      </c>
    </row>
    <row r="2410" spans="1:3" x14ac:dyDescent="0.2">
      <c r="A2410" t="s">
        <v>70</v>
      </c>
      <c r="B2410">
        <v>22</v>
      </c>
      <c r="C2410" s="9">
        <f t="shared" si="51"/>
        <v>191.6735734637769</v>
      </c>
    </row>
    <row r="2411" spans="1:3" x14ac:dyDescent="0.2">
      <c r="A2411" t="s">
        <v>70</v>
      </c>
      <c r="B2411">
        <v>18</v>
      </c>
      <c r="C2411" s="9">
        <f t="shared" si="51"/>
        <v>103.74563952204959</v>
      </c>
    </row>
    <row r="2412" spans="1:3" x14ac:dyDescent="0.2">
      <c r="A2412" t="s">
        <v>70</v>
      </c>
      <c r="B2412">
        <v>18</v>
      </c>
      <c r="C2412" s="9">
        <f t="shared" si="51"/>
        <v>103.74563952204959</v>
      </c>
    </row>
    <row r="2413" spans="1:3" x14ac:dyDescent="0.2">
      <c r="A2413" t="s">
        <v>70</v>
      </c>
      <c r="B2413">
        <v>22</v>
      </c>
      <c r="C2413" s="9">
        <f t="shared" si="51"/>
        <v>191.6735734637769</v>
      </c>
    </row>
    <row r="2414" spans="1:3" x14ac:dyDescent="0.2">
      <c r="A2414" t="s">
        <v>70</v>
      </c>
      <c r="B2414">
        <v>23</v>
      </c>
      <c r="C2414" s="9">
        <f t="shared" si="51"/>
        <v>219.59209871717687</v>
      </c>
    </row>
    <row r="2415" spans="1:3" x14ac:dyDescent="0.2">
      <c r="A2415" t="s">
        <v>70</v>
      </c>
      <c r="B2415">
        <v>24</v>
      </c>
      <c r="C2415" s="9">
        <f t="shared" si="51"/>
        <v>250.12519916224605</v>
      </c>
    </row>
    <row r="2416" spans="1:3" x14ac:dyDescent="0.2">
      <c r="A2416" t="s">
        <v>70</v>
      </c>
      <c r="B2416">
        <v>20</v>
      </c>
      <c r="C2416" s="9">
        <f t="shared" si="51"/>
        <v>143.19966955137207</v>
      </c>
    </row>
    <row r="2417" spans="1:3" x14ac:dyDescent="0.2">
      <c r="A2417" t="s">
        <v>70</v>
      </c>
      <c r="B2417">
        <v>19</v>
      </c>
      <c r="C2417" s="9">
        <f t="shared" si="51"/>
        <v>122.4048213467415</v>
      </c>
    </row>
    <row r="2418" spans="1:3" x14ac:dyDescent="0.2">
      <c r="A2418" t="s">
        <v>70</v>
      </c>
      <c r="B2418">
        <v>19</v>
      </c>
      <c r="C2418" s="9">
        <f t="shared" si="51"/>
        <v>122.4048213467415</v>
      </c>
    </row>
    <row r="2419" spans="1:3" x14ac:dyDescent="0.2">
      <c r="A2419" t="s">
        <v>70</v>
      </c>
      <c r="B2419">
        <v>18</v>
      </c>
      <c r="C2419" s="9">
        <f t="shared" si="51"/>
        <v>103.74563952204959</v>
      </c>
    </row>
    <row r="2420" spans="1:3" x14ac:dyDescent="0.2">
      <c r="A2420" t="s">
        <v>70</v>
      </c>
      <c r="B2420">
        <v>24</v>
      </c>
      <c r="C2420" s="9">
        <f t="shared" si="51"/>
        <v>250.12519916224605</v>
      </c>
    </row>
    <row r="2421" spans="1:3" x14ac:dyDescent="0.2">
      <c r="A2421" t="s">
        <v>70</v>
      </c>
      <c r="B2421">
        <v>20</v>
      </c>
      <c r="C2421" s="9">
        <f t="shared" si="51"/>
        <v>143.19966955137207</v>
      </c>
    </row>
    <row r="2422" spans="1:3" x14ac:dyDescent="0.2">
      <c r="A2422" t="s">
        <v>70</v>
      </c>
      <c r="B2422">
        <v>21</v>
      </c>
      <c r="C2422" s="9">
        <f t="shared" si="51"/>
        <v>166.24939810627473</v>
      </c>
    </row>
    <row r="2423" spans="1:3" x14ac:dyDescent="0.2">
      <c r="A2423" t="s">
        <v>70</v>
      </c>
      <c r="B2423">
        <v>19</v>
      </c>
      <c r="C2423" s="9">
        <f t="shared" si="51"/>
        <v>122.4048213467415</v>
      </c>
    </row>
    <row r="2424" spans="1:3" x14ac:dyDescent="0.2">
      <c r="A2424" t="s">
        <v>70</v>
      </c>
      <c r="B2424">
        <v>19</v>
      </c>
      <c r="C2424" s="9">
        <f t="shared" si="51"/>
        <v>122.4048213467415</v>
      </c>
    </row>
    <row r="2425" spans="1:3" x14ac:dyDescent="0.2">
      <c r="A2425" t="s">
        <v>70</v>
      </c>
      <c r="B2425">
        <v>18</v>
      </c>
      <c r="C2425" s="9">
        <f t="shared" si="51"/>
        <v>103.74563952204959</v>
      </c>
    </row>
    <row r="2426" spans="1:3" x14ac:dyDescent="0.2">
      <c r="A2426" t="s">
        <v>70</v>
      </c>
      <c r="B2426">
        <v>22</v>
      </c>
      <c r="C2426" s="9">
        <f t="shared" si="51"/>
        <v>191.6735734637769</v>
      </c>
    </row>
    <row r="2427" spans="1:3" x14ac:dyDescent="0.2">
      <c r="A2427" t="s">
        <v>70</v>
      </c>
      <c r="B2427">
        <v>21</v>
      </c>
      <c r="C2427" s="9">
        <f t="shared" si="51"/>
        <v>166.24939810627473</v>
      </c>
    </row>
    <row r="2428" spans="1:3" x14ac:dyDescent="0.2">
      <c r="A2428" t="s">
        <v>70</v>
      </c>
      <c r="B2428">
        <v>25</v>
      </c>
      <c r="C2428" s="9">
        <f t="shared" si="51"/>
        <v>283.39340908119152</v>
      </c>
    </row>
    <row r="2429" spans="1:3" x14ac:dyDescent="0.2">
      <c r="A2429" t="s">
        <v>70</v>
      </c>
      <c r="B2429">
        <v>20</v>
      </c>
      <c r="C2429" s="9">
        <f t="shared" si="51"/>
        <v>143.19966955137207</v>
      </c>
    </row>
    <row r="2430" spans="1:3" x14ac:dyDescent="0.2">
      <c r="A2430" t="s">
        <v>70</v>
      </c>
      <c r="B2430">
        <v>25</v>
      </c>
      <c r="C2430" s="9">
        <f t="shared" si="51"/>
        <v>283.39340908119152</v>
      </c>
    </row>
    <row r="2431" spans="1:3" x14ac:dyDescent="0.2">
      <c r="A2431" t="s">
        <v>70</v>
      </c>
      <c r="B2431">
        <v>21</v>
      </c>
      <c r="C2431" s="9">
        <f t="shared" si="51"/>
        <v>166.24939810627473</v>
      </c>
    </row>
    <row r="2432" spans="1:3" x14ac:dyDescent="0.2">
      <c r="A2432" t="s">
        <v>70</v>
      </c>
      <c r="B2432">
        <v>22</v>
      </c>
      <c r="C2432" s="9">
        <f t="shared" si="51"/>
        <v>191.6735734637769</v>
      </c>
    </row>
    <row r="2433" spans="1:3" x14ac:dyDescent="0.2">
      <c r="A2433" t="s">
        <v>70</v>
      </c>
      <c r="B2433">
        <v>23</v>
      </c>
      <c r="C2433" s="9">
        <f t="shared" si="51"/>
        <v>219.59209871717687</v>
      </c>
    </row>
    <row r="2434" spans="1:3" x14ac:dyDescent="0.2">
      <c r="A2434" t="s">
        <v>73</v>
      </c>
      <c r="B2434">
        <v>12</v>
      </c>
      <c r="C2434" s="9">
        <f>0.009*(B2434^3.04)</f>
        <v>17.177244500097956</v>
      </c>
    </row>
    <row r="2435" spans="1:3" x14ac:dyDescent="0.2">
      <c r="A2435" t="s">
        <v>73</v>
      </c>
      <c r="B2435">
        <v>12</v>
      </c>
      <c r="C2435" s="9">
        <f t="shared" ref="C2435:C2437" si="52">0.009*(B2435^3.04)</f>
        <v>17.177244500097956</v>
      </c>
    </row>
    <row r="2436" spans="1:3" x14ac:dyDescent="0.2">
      <c r="A2436" t="s">
        <v>73</v>
      </c>
      <c r="B2436">
        <v>13</v>
      </c>
      <c r="C2436" s="9">
        <f t="shared" si="52"/>
        <v>21.909390722698056</v>
      </c>
    </row>
    <row r="2437" spans="1:3" x14ac:dyDescent="0.2">
      <c r="A2437" t="s">
        <v>73</v>
      </c>
      <c r="B2437">
        <v>11</v>
      </c>
      <c r="C2437" s="9">
        <f t="shared" si="52"/>
        <v>13.184882757601033</v>
      </c>
    </row>
    <row r="2438" spans="1:3" x14ac:dyDescent="0.2">
      <c r="A2438" t="s">
        <v>76</v>
      </c>
      <c r="B2438">
        <v>27</v>
      </c>
      <c r="C2438" s="9">
        <f>0.0174*(B2438^3.079)</f>
        <v>444.34293377195297</v>
      </c>
    </row>
    <row r="2439" spans="1:3" x14ac:dyDescent="0.2">
      <c r="A2439" t="s">
        <v>76</v>
      </c>
      <c r="B2439">
        <v>27</v>
      </c>
      <c r="C2439" s="9">
        <f t="shared" ref="C2439:C2467" si="53">0.0174*(B2439^3.079)</f>
        <v>444.34293377195297</v>
      </c>
    </row>
    <row r="2440" spans="1:3" x14ac:dyDescent="0.2">
      <c r="A2440" t="s">
        <v>76</v>
      </c>
      <c r="B2440">
        <v>28</v>
      </c>
      <c r="C2440" s="9">
        <f t="shared" si="53"/>
        <v>496.99134629701172</v>
      </c>
    </row>
    <row r="2441" spans="1:3" x14ac:dyDescent="0.2">
      <c r="A2441" t="s">
        <v>76</v>
      </c>
      <c r="B2441">
        <v>31</v>
      </c>
      <c r="C2441" s="9">
        <f t="shared" si="53"/>
        <v>679.91074339942281</v>
      </c>
    </row>
    <row r="2442" spans="1:3" x14ac:dyDescent="0.2">
      <c r="A2442" t="s">
        <v>76</v>
      </c>
      <c r="B2442">
        <v>31</v>
      </c>
      <c r="C2442" s="9">
        <f t="shared" si="53"/>
        <v>679.91074339942281</v>
      </c>
    </row>
    <row r="2443" spans="1:3" x14ac:dyDescent="0.2">
      <c r="A2443" t="s">
        <v>76</v>
      </c>
      <c r="B2443">
        <v>31</v>
      </c>
      <c r="C2443" s="9">
        <f t="shared" si="53"/>
        <v>679.91074339942281</v>
      </c>
    </row>
    <row r="2444" spans="1:3" x14ac:dyDescent="0.2">
      <c r="A2444" t="s">
        <v>76</v>
      </c>
      <c r="B2444">
        <v>27</v>
      </c>
      <c r="C2444" s="9">
        <f t="shared" si="53"/>
        <v>444.34293377195297</v>
      </c>
    </row>
    <row r="2445" spans="1:3" x14ac:dyDescent="0.2">
      <c r="A2445" t="s">
        <v>76</v>
      </c>
      <c r="B2445">
        <v>32</v>
      </c>
      <c r="C2445" s="9">
        <f t="shared" si="53"/>
        <v>749.73197197535637</v>
      </c>
    </row>
    <row r="2446" spans="1:3" x14ac:dyDescent="0.2">
      <c r="A2446" t="s">
        <v>76</v>
      </c>
      <c r="B2446">
        <v>33</v>
      </c>
      <c r="C2446" s="9">
        <f t="shared" si="53"/>
        <v>824.23996650027186</v>
      </c>
    </row>
    <row r="2447" spans="1:3" x14ac:dyDescent="0.2">
      <c r="A2447" t="s">
        <v>76</v>
      </c>
      <c r="B2447">
        <v>26</v>
      </c>
      <c r="C2447" s="9">
        <f t="shared" si="53"/>
        <v>395.59626874131476</v>
      </c>
    </row>
    <row r="2448" spans="1:3" x14ac:dyDescent="0.2">
      <c r="A2448" t="s">
        <v>76</v>
      </c>
      <c r="B2448">
        <v>26</v>
      </c>
      <c r="C2448" s="9">
        <f t="shared" si="53"/>
        <v>395.59626874131476</v>
      </c>
    </row>
    <row r="2449" spans="1:3" x14ac:dyDescent="0.2">
      <c r="A2449" t="s">
        <v>76</v>
      </c>
      <c r="B2449">
        <v>35</v>
      </c>
      <c r="C2449" s="9">
        <f t="shared" si="53"/>
        <v>987.9495251759555</v>
      </c>
    </row>
    <row r="2450" spans="1:3" x14ac:dyDescent="0.2">
      <c r="A2450" t="s">
        <v>76</v>
      </c>
      <c r="B2450">
        <v>31</v>
      </c>
      <c r="C2450" s="9">
        <f t="shared" si="53"/>
        <v>679.91074339942281</v>
      </c>
    </row>
    <row r="2451" spans="1:3" x14ac:dyDescent="0.2">
      <c r="A2451" t="s">
        <v>76</v>
      </c>
      <c r="B2451">
        <v>31</v>
      </c>
      <c r="C2451" s="9">
        <f t="shared" si="53"/>
        <v>679.91074339942281</v>
      </c>
    </row>
    <row r="2452" spans="1:3" x14ac:dyDescent="0.2">
      <c r="A2452" t="s">
        <v>76</v>
      </c>
      <c r="B2452">
        <v>28</v>
      </c>
      <c r="C2452" s="9">
        <f t="shared" si="53"/>
        <v>496.99134629701172</v>
      </c>
    </row>
    <row r="2453" spans="1:3" x14ac:dyDescent="0.2">
      <c r="A2453" t="s">
        <v>76</v>
      </c>
      <c r="B2453">
        <v>30</v>
      </c>
      <c r="C2453" s="9">
        <f t="shared" si="53"/>
        <v>614.61844791362955</v>
      </c>
    </row>
    <row r="2454" spans="1:3" x14ac:dyDescent="0.2">
      <c r="A2454" t="s">
        <v>76</v>
      </c>
      <c r="B2454">
        <v>27</v>
      </c>
      <c r="C2454" s="9">
        <f t="shared" si="53"/>
        <v>444.34293377195297</v>
      </c>
    </row>
    <row r="2455" spans="1:3" x14ac:dyDescent="0.2">
      <c r="A2455" t="s">
        <v>76</v>
      </c>
      <c r="B2455">
        <v>35</v>
      </c>
      <c r="C2455" s="9">
        <f t="shared" si="53"/>
        <v>987.9495251759555</v>
      </c>
    </row>
    <row r="2456" spans="1:3" x14ac:dyDescent="0.2">
      <c r="A2456" t="s">
        <v>76</v>
      </c>
      <c r="B2456">
        <v>35</v>
      </c>
      <c r="C2456" s="9">
        <f t="shared" si="53"/>
        <v>987.9495251759555</v>
      </c>
    </row>
    <row r="2457" spans="1:3" x14ac:dyDescent="0.2">
      <c r="A2457" t="s">
        <v>76</v>
      </c>
      <c r="B2457">
        <v>31</v>
      </c>
      <c r="C2457" s="9">
        <f t="shared" si="53"/>
        <v>679.91074339942281</v>
      </c>
    </row>
    <row r="2458" spans="1:3" x14ac:dyDescent="0.2">
      <c r="A2458" t="s">
        <v>76</v>
      </c>
      <c r="B2458">
        <v>30</v>
      </c>
      <c r="C2458" s="9">
        <f t="shared" si="53"/>
        <v>614.61844791362955</v>
      </c>
    </row>
    <row r="2459" spans="1:3" x14ac:dyDescent="0.2">
      <c r="A2459" t="s">
        <v>76</v>
      </c>
      <c r="B2459">
        <v>32</v>
      </c>
      <c r="C2459" s="9">
        <f t="shared" si="53"/>
        <v>749.73197197535637</v>
      </c>
    </row>
    <row r="2460" spans="1:3" x14ac:dyDescent="0.2">
      <c r="A2460" t="s">
        <v>76</v>
      </c>
      <c r="B2460">
        <v>26</v>
      </c>
      <c r="C2460" s="9">
        <f t="shared" si="53"/>
        <v>395.59626874131476</v>
      </c>
    </row>
    <row r="2461" spans="1:3" x14ac:dyDescent="0.2">
      <c r="A2461" t="s">
        <v>76</v>
      </c>
      <c r="B2461">
        <v>25</v>
      </c>
      <c r="C2461" s="9">
        <f t="shared" si="53"/>
        <v>350.59565943072204</v>
      </c>
    </row>
    <row r="2462" spans="1:3" x14ac:dyDescent="0.2">
      <c r="A2462" t="s">
        <v>76</v>
      </c>
      <c r="B2462">
        <v>31</v>
      </c>
      <c r="C2462" s="9">
        <f t="shared" si="53"/>
        <v>679.91074339942281</v>
      </c>
    </row>
    <row r="2463" spans="1:3" x14ac:dyDescent="0.2">
      <c r="A2463" t="s">
        <v>76</v>
      </c>
      <c r="B2463">
        <v>27</v>
      </c>
      <c r="C2463" s="9">
        <f t="shared" si="53"/>
        <v>444.34293377195297</v>
      </c>
    </row>
    <row r="2464" spans="1:3" x14ac:dyDescent="0.2">
      <c r="A2464" t="s">
        <v>76</v>
      </c>
      <c r="B2464">
        <v>25</v>
      </c>
      <c r="C2464" s="9">
        <f t="shared" si="53"/>
        <v>350.59565943072204</v>
      </c>
    </row>
    <row r="2465" spans="1:3" x14ac:dyDescent="0.2">
      <c r="A2465" t="s">
        <v>76</v>
      </c>
      <c r="B2465">
        <v>33</v>
      </c>
      <c r="C2465" s="9">
        <f t="shared" si="53"/>
        <v>824.23996650027186</v>
      </c>
    </row>
    <row r="2466" spans="1:3" x14ac:dyDescent="0.2">
      <c r="A2466" t="s">
        <v>76</v>
      </c>
      <c r="B2466">
        <v>35</v>
      </c>
      <c r="C2466" s="9">
        <f t="shared" si="53"/>
        <v>987.9495251759555</v>
      </c>
    </row>
    <row r="2467" spans="1:3" x14ac:dyDescent="0.2">
      <c r="A2467" t="s">
        <v>76</v>
      </c>
      <c r="B2467">
        <v>27</v>
      </c>
      <c r="C2467" s="9">
        <f t="shared" si="53"/>
        <v>444.34293377195297</v>
      </c>
    </row>
    <row r="2468" spans="1:3" x14ac:dyDescent="0.2">
      <c r="A2468" t="s">
        <v>79</v>
      </c>
      <c r="B2468">
        <v>40</v>
      </c>
      <c r="C2468" s="9">
        <f>0.0203*(B2468^2.988)</f>
        <v>1242.9432265846247</v>
      </c>
    </row>
    <row r="2469" spans="1:3" x14ac:dyDescent="0.2">
      <c r="A2469" t="s">
        <v>82</v>
      </c>
      <c r="B2469">
        <v>35</v>
      </c>
      <c r="C2469" s="9">
        <f>0.0161*(B2469^3.011)</f>
        <v>717.81868273913051</v>
      </c>
    </row>
    <row r="2470" spans="1:3" x14ac:dyDescent="0.2">
      <c r="A2470" t="s">
        <v>195</v>
      </c>
      <c r="B2470">
        <v>30</v>
      </c>
      <c r="C2470" s="9">
        <f>0.0439*(B2470^2.8)</f>
        <v>600.34933437809332</v>
      </c>
    </row>
    <row r="2471" spans="1:3" x14ac:dyDescent="0.2">
      <c r="A2471" t="s">
        <v>195</v>
      </c>
      <c r="B2471">
        <v>32</v>
      </c>
      <c r="C2471" s="9">
        <f>0.0439*(B2471^2.8)</f>
        <v>719.25759999999957</v>
      </c>
    </row>
    <row r="2472" spans="1:3" x14ac:dyDescent="0.2">
      <c r="A2472" t="s">
        <v>85</v>
      </c>
      <c r="B2472">
        <v>37</v>
      </c>
      <c r="C2472" s="9">
        <f>0.00684*(B2472^3.205)</f>
        <v>726.34445823079727</v>
      </c>
    </row>
    <row r="2473" spans="1:3" x14ac:dyDescent="0.2">
      <c r="A2473" t="s">
        <v>85</v>
      </c>
      <c r="B2473">
        <v>42</v>
      </c>
      <c r="C2473" s="9">
        <f t="shared" ref="C2473:C2484" si="54">0.00684*(B2473^3.205)</f>
        <v>1090.36041796432</v>
      </c>
    </row>
    <row r="2474" spans="1:3" x14ac:dyDescent="0.2">
      <c r="A2474" t="s">
        <v>85</v>
      </c>
      <c r="B2474">
        <v>39</v>
      </c>
      <c r="C2474" s="9">
        <f t="shared" si="54"/>
        <v>859.84103444894265</v>
      </c>
    </row>
    <row r="2475" spans="1:3" x14ac:dyDescent="0.2">
      <c r="A2475" t="s">
        <v>85</v>
      </c>
      <c r="B2475">
        <v>34</v>
      </c>
      <c r="C2475" s="9">
        <f t="shared" si="54"/>
        <v>553.9187049693877</v>
      </c>
    </row>
    <row r="2476" spans="1:3" x14ac:dyDescent="0.2">
      <c r="A2476" t="s">
        <v>85</v>
      </c>
      <c r="B2476">
        <v>37</v>
      </c>
      <c r="C2476" s="9">
        <f t="shared" si="54"/>
        <v>726.34445823079727</v>
      </c>
    </row>
    <row r="2477" spans="1:3" x14ac:dyDescent="0.2">
      <c r="A2477" t="s">
        <v>85</v>
      </c>
      <c r="B2477">
        <v>40</v>
      </c>
      <c r="C2477" s="9">
        <f t="shared" si="54"/>
        <v>932.52047006324858</v>
      </c>
    </row>
    <row r="2478" spans="1:3" x14ac:dyDescent="0.2">
      <c r="A2478" t="s">
        <v>85</v>
      </c>
      <c r="B2478">
        <v>40</v>
      </c>
      <c r="C2478" s="9">
        <f t="shared" si="54"/>
        <v>932.52047006324858</v>
      </c>
    </row>
    <row r="2479" spans="1:3" x14ac:dyDescent="0.2">
      <c r="A2479" t="s">
        <v>85</v>
      </c>
      <c r="B2479">
        <v>34</v>
      </c>
      <c r="C2479" s="9">
        <f t="shared" si="54"/>
        <v>553.9187049693877</v>
      </c>
    </row>
    <row r="2480" spans="1:3" x14ac:dyDescent="0.2">
      <c r="A2480" t="s">
        <v>85</v>
      </c>
      <c r="B2480">
        <v>42</v>
      </c>
      <c r="C2480" s="9">
        <f t="shared" si="54"/>
        <v>1090.36041796432</v>
      </c>
    </row>
    <row r="2481" spans="1:3" x14ac:dyDescent="0.2">
      <c r="A2481" t="s">
        <v>85</v>
      </c>
      <c r="B2481">
        <v>36</v>
      </c>
      <c r="C2481" s="9">
        <f t="shared" si="54"/>
        <v>665.28176015658062</v>
      </c>
    </row>
    <row r="2482" spans="1:3" x14ac:dyDescent="0.2">
      <c r="A2482" t="s">
        <v>85</v>
      </c>
      <c r="B2482">
        <v>36</v>
      </c>
      <c r="C2482" s="9">
        <f t="shared" si="54"/>
        <v>665.28176015658062</v>
      </c>
    </row>
    <row r="2483" spans="1:3" x14ac:dyDescent="0.2">
      <c r="A2483" t="s">
        <v>85</v>
      </c>
      <c r="B2483">
        <v>37</v>
      </c>
      <c r="C2483" s="9">
        <f t="shared" si="54"/>
        <v>726.34445823079727</v>
      </c>
    </row>
    <row r="2484" spans="1:3" x14ac:dyDescent="0.2">
      <c r="A2484" t="s">
        <v>85</v>
      </c>
      <c r="B2484">
        <v>42</v>
      </c>
      <c r="C2484" s="9">
        <f t="shared" si="54"/>
        <v>1090.36041796432</v>
      </c>
    </row>
    <row r="2485" spans="1:3" x14ac:dyDescent="0.2">
      <c r="A2485" t="s">
        <v>88</v>
      </c>
      <c r="B2485">
        <v>20</v>
      </c>
      <c r="C2485" s="9">
        <f>0.0405*(B2485^2.718)</f>
        <v>139.20490921813564</v>
      </c>
    </row>
    <row r="2486" spans="1:3" x14ac:dyDescent="0.2">
      <c r="A2486" t="s">
        <v>88</v>
      </c>
      <c r="B2486">
        <v>27</v>
      </c>
      <c r="C2486" s="9">
        <f t="shared" ref="C2486:C2520" si="55">0.0405*(B2486^2.718)</f>
        <v>314.70361682375091</v>
      </c>
    </row>
    <row r="2487" spans="1:3" x14ac:dyDescent="0.2">
      <c r="A2487" t="s">
        <v>88</v>
      </c>
      <c r="B2487">
        <v>29</v>
      </c>
      <c r="C2487" s="9">
        <f t="shared" si="55"/>
        <v>382.16664656613119</v>
      </c>
    </row>
    <row r="2488" spans="1:3" x14ac:dyDescent="0.2">
      <c r="A2488" t="s">
        <v>88</v>
      </c>
      <c r="B2488">
        <v>30</v>
      </c>
      <c r="C2488" s="9">
        <f t="shared" si="55"/>
        <v>419.05458189393869</v>
      </c>
    </row>
    <row r="2489" spans="1:3" x14ac:dyDescent="0.2">
      <c r="A2489" t="s">
        <v>88</v>
      </c>
      <c r="B2489">
        <v>25</v>
      </c>
      <c r="C2489" s="9">
        <f t="shared" si="55"/>
        <v>255.30302860987177</v>
      </c>
    </row>
    <row r="2490" spans="1:3" x14ac:dyDescent="0.2">
      <c r="A2490" t="s">
        <v>88</v>
      </c>
      <c r="B2490">
        <v>29</v>
      </c>
      <c r="C2490" s="9">
        <f t="shared" si="55"/>
        <v>382.16664656613119</v>
      </c>
    </row>
    <row r="2491" spans="1:3" x14ac:dyDescent="0.2">
      <c r="A2491" t="s">
        <v>88</v>
      </c>
      <c r="B2491">
        <v>30</v>
      </c>
      <c r="C2491" s="9">
        <f t="shared" si="55"/>
        <v>419.05458189393869</v>
      </c>
    </row>
    <row r="2492" spans="1:3" x14ac:dyDescent="0.2">
      <c r="A2492" t="s">
        <v>88</v>
      </c>
      <c r="B2492">
        <v>23</v>
      </c>
      <c r="C2492" s="9">
        <f t="shared" si="55"/>
        <v>203.53133513288779</v>
      </c>
    </row>
    <row r="2493" spans="1:3" x14ac:dyDescent="0.2">
      <c r="A2493" t="s">
        <v>88</v>
      </c>
      <c r="B2493">
        <v>23</v>
      </c>
      <c r="C2493" s="9">
        <f t="shared" si="55"/>
        <v>203.53133513288779</v>
      </c>
    </row>
    <row r="2494" spans="1:3" x14ac:dyDescent="0.2">
      <c r="A2494" t="s">
        <v>88</v>
      </c>
      <c r="B2494">
        <v>30</v>
      </c>
      <c r="C2494" s="9">
        <f t="shared" si="55"/>
        <v>419.05458189393869</v>
      </c>
    </row>
    <row r="2495" spans="1:3" x14ac:dyDescent="0.2">
      <c r="A2495" t="s">
        <v>88</v>
      </c>
      <c r="B2495">
        <v>25</v>
      </c>
      <c r="C2495" s="9">
        <f t="shared" si="55"/>
        <v>255.30302860987177</v>
      </c>
    </row>
    <row r="2496" spans="1:3" x14ac:dyDescent="0.2">
      <c r="A2496" t="s">
        <v>88</v>
      </c>
      <c r="B2496">
        <v>24</v>
      </c>
      <c r="C2496" s="9">
        <f t="shared" si="55"/>
        <v>228.49104198889205</v>
      </c>
    </row>
    <row r="2497" spans="1:3" x14ac:dyDescent="0.2">
      <c r="A2497" t="s">
        <v>88</v>
      </c>
      <c r="B2497">
        <v>23</v>
      </c>
      <c r="C2497" s="9">
        <f t="shared" si="55"/>
        <v>203.53133513288779</v>
      </c>
    </row>
    <row r="2498" spans="1:3" x14ac:dyDescent="0.2">
      <c r="A2498" t="s">
        <v>88</v>
      </c>
      <c r="B2498">
        <v>28</v>
      </c>
      <c r="C2498" s="9">
        <f t="shared" si="55"/>
        <v>347.40059057339982</v>
      </c>
    </row>
    <row r="2499" spans="1:3" x14ac:dyDescent="0.2">
      <c r="A2499" t="s">
        <v>88</v>
      </c>
      <c r="B2499">
        <v>20</v>
      </c>
      <c r="C2499" s="9">
        <f t="shared" si="55"/>
        <v>139.20490921813564</v>
      </c>
    </row>
    <row r="2500" spans="1:3" x14ac:dyDescent="0.2">
      <c r="A2500" t="s">
        <v>88</v>
      </c>
      <c r="B2500">
        <v>22</v>
      </c>
      <c r="C2500" s="9">
        <f t="shared" si="55"/>
        <v>180.36815783218483</v>
      </c>
    </row>
    <row r="2501" spans="1:3" x14ac:dyDescent="0.2">
      <c r="A2501" t="s">
        <v>88</v>
      </c>
      <c r="B2501">
        <v>22</v>
      </c>
      <c r="C2501" s="9">
        <f t="shared" si="55"/>
        <v>180.36815783218483</v>
      </c>
    </row>
    <row r="2502" spans="1:3" x14ac:dyDescent="0.2">
      <c r="A2502" t="s">
        <v>88</v>
      </c>
      <c r="B2502">
        <v>29</v>
      </c>
      <c r="C2502" s="9">
        <f t="shared" si="55"/>
        <v>382.16664656613119</v>
      </c>
    </row>
    <row r="2503" spans="1:3" x14ac:dyDescent="0.2">
      <c r="A2503" t="s">
        <v>88</v>
      </c>
      <c r="B2503">
        <v>20</v>
      </c>
      <c r="C2503" s="9">
        <f t="shared" si="55"/>
        <v>139.20490921813564</v>
      </c>
    </row>
    <row r="2504" spans="1:3" x14ac:dyDescent="0.2">
      <c r="A2504" t="s">
        <v>88</v>
      </c>
      <c r="B2504">
        <v>21</v>
      </c>
      <c r="C2504" s="9">
        <f t="shared" si="55"/>
        <v>158.94507159415483</v>
      </c>
    </row>
    <row r="2505" spans="1:3" x14ac:dyDescent="0.2">
      <c r="A2505" t="s">
        <v>88</v>
      </c>
      <c r="B2505">
        <v>22</v>
      </c>
      <c r="C2505" s="9">
        <f t="shared" si="55"/>
        <v>180.36815783218483</v>
      </c>
    </row>
    <row r="2506" spans="1:3" x14ac:dyDescent="0.2">
      <c r="A2506" t="s">
        <v>88</v>
      </c>
      <c r="B2506">
        <v>22</v>
      </c>
      <c r="C2506" s="9">
        <f t="shared" si="55"/>
        <v>180.36815783218483</v>
      </c>
    </row>
    <row r="2507" spans="1:3" x14ac:dyDescent="0.2">
      <c r="A2507" t="s">
        <v>88</v>
      </c>
      <c r="B2507">
        <v>23</v>
      </c>
      <c r="C2507" s="9">
        <f t="shared" si="55"/>
        <v>203.53133513288779</v>
      </c>
    </row>
    <row r="2508" spans="1:3" x14ac:dyDescent="0.2">
      <c r="A2508" t="s">
        <v>88</v>
      </c>
      <c r="B2508">
        <v>28</v>
      </c>
      <c r="C2508" s="9">
        <f t="shared" si="55"/>
        <v>347.40059057339982</v>
      </c>
    </row>
    <row r="2509" spans="1:3" x14ac:dyDescent="0.2">
      <c r="A2509" t="s">
        <v>88</v>
      </c>
      <c r="B2509">
        <v>27</v>
      </c>
      <c r="C2509" s="9">
        <f t="shared" si="55"/>
        <v>314.70361682375091</v>
      </c>
    </row>
    <row r="2510" spans="1:3" x14ac:dyDescent="0.2">
      <c r="A2510" t="s">
        <v>88</v>
      </c>
      <c r="B2510">
        <v>27</v>
      </c>
      <c r="C2510" s="9">
        <f t="shared" si="55"/>
        <v>314.70361682375091</v>
      </c>
    </row>
    <row r="2511" spans="1:3" x14ac:dyDescent="0.2">
      <c r="A2511" t="s">
        <v>88</v>
      </c>
      <c r="B2511">
        <v>22</v>
      </c>
      <c r="C2511" s="9">
        <f t="shared" si="55"/>
        <v>180.36815783218483</v>
      </c>
    </row>
    <row r="2512" spans="1:3" x14ac:dyDescent="0.2">
      <c r="A2512" t="s">
        <v>88</v>
      </c>
      <c r="B2512">
        <v>28</v>
      </c>
      <c r="C2512" s="9">
        <f t="shared" si="55"/>
        <v>347.40059057339982</v>
      </c>
    </row>
    <row r="2513" spans="1:3" x14ac:dyDescent="0.2">
      <c r="A2513" t="s">
        <v>88</v>
      </c>
      <c r="B2513">
        <v>29</v>
      </c>
      <c r="C2513" s="9">
        <f t="shared" si="55"/>
        <v>382.16664656613119</v>
      </c>
    </row>
    <row r="2514" spans="1:3" x14ac:dyDescent="0.2">
      <c r="A2514" t="s">
        <v>88</v>
      </c>
      <c r="B2514">
        <v>28</v>
      </c>
      <c r="C2514" s="9">
        <f t="shared" si="55"/>
        <v>347.40059057339982</v>
      </c>
    </row>
    <row r="2515" spans="1:3" x14ac:dyDescent="0.2">
      <c r="A2515" t="s">
        <v>88</v>
      </c>
      <c r="B2515">
        <v>21</v>
      </c>
      <c r="C2515" s="9">
        <f t="shared" si="55"/>
        <v>158.94507159415483</v>
      </c>
    </row>
    <row r="2516" spans="1:3" x14ac:dyDescent="0.2">
      <c r="A2516" t="s">
        <v>88</v>
      </c>
      <c r="B2516">
        <v>29</v>
      </c>
      <c r="C2516" s="9">
        <f t="shared" si="55"/>
        <v>382.16664656613119</v>
      </c>
    </row>
    <row r="2517" spans="1:3" x14ac:dyDescent="0.2">
      <c r="A2517" t="s">
        <v>88</v>
      </c>
      <c r="B2517">
        <v>24</v>
      </c>
      <c r="C2517" s="9">
        <f t="shared" si="55"/>
        <v>228.49104198889205</v>
      </c>
    </row>
    <row r="2518" spans="1:3" x14ac:dyDescent="0.2">
      <c r="A2518" t="s">
        <v>88</v>
      </c>
      <c r="B2518">
        <v>20</v>
      </c>
      <c r="C2518" s="9">
        <f t="shared" si="55"/>
        <v>139.20490921813564</v>
      </c>
    </row>
    <row r="2519" spans="1:3" x14ac:dyDescent="0.2">
      <c r="A2519" t="s">
        <v>88</v>
      </c>
      <c r="B2519">
        <v>28</v>
      </c>
      <c r="C2519" s="9">
        <f t="shared" si="55"/>
        <v>347.40059057339982</v>
      </c>
    </row>
    <row r="2520" spans="1:3" x14ac:dyDescent="0.2">
      <c r="A2520" t="s">
        <v>88</v>
      </c>
      <c r="B2520">
        <v>22</v>
      </c>
      <c r="C2520" s="9">
        <f t="shared" si="55"/>
        <v>180.36815783218483</v>
      </c>
    </row>
    <row r="2521" spans="1:3" x14ac:dyDescent="0.2">
      <c r="A2521" t="s">
        <v>91</v>
      </c>
      <c r="B2521">
        <v>51</v>
      </c>
      <c r="C2521" s="9">
        <f>0.0344*(B2521^2.968)</f>
        <v>4023.7104898258285</v>
      </c>
    </row>
    <row r="2522" spans="1:3" x14ac:dyDescent="0.2">
      <c r="A2522" t="s">
        <v>91</v>
      </c>
      <c r="B2522">
        <v>55</v>
      </c>
      <c r="C2522" s="9">
        <f t="shared" ref="C2522:C2525" si="56">0.0344*(B2522^2.968)</f>
        <v>5034.4833046767826</v>
      </c>
    </row>
    <row r="2523" spans="1:3" x14ac:dyDescent="0.2">
      <c r="A2523" t="s">
        <v>91</v>
      </c>
      <c r="B2523">
        <v>52</v>
      </c>
      <c r="C2523" s="9">
        <f t="shared" si="56"/>
        <v>4262.4212320939932</v>
      </c>
    </row>
    <row r="2524" spans="1:3" x14ac:dyDescent="0.2">
      <c r="A2524" t="s">
        <v>91</v>
      </c>
      <c r="B2524">
        <v>46</v>
      </c>
      <c r="C2524" s="9">
        <f t="shared" si="56"/>
        <v>2962.2634974636326</v>
      </c>
    </row>
    <row r="2525" spans="1:3" x14ac:dyDescent="0.2">
      <c r="A2525" t="s">
        <v>91</v>
      </c>
      <c r="B2525">
        <v>48</v>
      </c>
      <c r="C2525" s="9">
        <f t="shared" si="56"/>
        <v>3361.1077488221586</v>
      </c>
    </row>
    <row r="2526" spans="1:3" x14ac:dyDescent="0.2">
      <c r="A2526" t="s">
        <v>169</v>
      </c>
      <c r="B2526">
        <v>46</v>
      </c>
      <c r="C2526" s="9">
        <f>0.0203*(B2526^3.126)</f>
        <v>3200.9362127741715</v>
      </c>
    </row>
    <row r="2527" spans="1:3" x14ac:dyDescent="0.2">
      <c r="A2527" t="s">
        <v>169</v>
      </c>
      <c r="B2527">
        <v>47</v>
      </c>
      <c r="C2527" s="9">
        <f t="shared" ref="C2527:C2529" si="57">0.0203*(B2527^3.126)</f>
        <v>3423.5284543677672</v>
      </c>
    </row>
    <row r="2528" spans="1:3" x14ac:dyDescent="0.2">
      <c r="A2528" t="s">
        <v>169</v>
      </c>
      <c r="B2528">
        <v>53</v>
      </c>
      <c r="C2528" s="9">
        <f t="shared" si="57"/>
        <v>4984.0501809700691</v>
      </c>
    </row>
    <row r="2529" spans="1:3" x14ac:dyDescent="0.2">
      <c r="A2529" t="s">
        <v>169</v>
      </c>
      <c r="B2529">
        <v>55</v>
      </c>
      <c r="C2529" s="9">
        <f t="shared" si="57"/>
        <v>5595.8982002675402</v>
      </c>
    </row>
    <row r="2530" spans="1:3" x14ac:dyDescent="0.2">
      <c r="A2530" t="s">
        <v>142</v>
      </c>
      <c r="B2530">
        <v>16</v>
      </c>
      <c r="C2530" s="9">
        <f>0.0159*(B2530^3.026)</f>
        <v>69.994544531056491</v>
      </c>
    </row>
    <row r="2531" spans="1:3" x14ac:dyDescent="0.2">
      <c r="A2531" t="s">
        <v>142</v>
      </c>
      <c r="B2531">
        <v>18</v>
      </c>
      <c r="C2531" s="9">
        <f>0.0159*(B2531^3.026)</f>
        <v>99.965864192568034</v>
      </c>
    </row>
    <row r="2532" spans="1:3" x14ac:dyDescent="0.2">
      <c r="A2532" t="s">
        <v>172</v>
      </c>
      <c r="B2532">
        <v>25</v>
      </c>
      <c r="C2532" s="9">
        <f>0.011*(B2532^3.33)</f>
        <v>497.20205393286108</v>
      </c>
    </row>
    <row r="2533" spans="1:3" x14ac:dyDescent="0.2">
      <c r="A2533" t="s">
        <v>175</v>
      </c>
      <c r="B2533">
        <v>42</v>
      </c>
      <c r="C2533" s="9">
        <f>0.01122*(B2533^3.04)</f>
        <v>965.3186563782449</v>
      </c>
    </row>
    <row r="2534" spans="1:3" x14ac:dyDescent="0.2">
      <c r="A2534" t="s">
        <v>175</v>
      </c>
      <c r="B2534">
        <v>45</v>
      </c>
      <c r="C2534" s="9">
        <f>0.01122*(B2534^3.04)</f>
        <v>1190.5808663722476</v>
      </c>
    </row>
    <row r="2535" spans="1:3" x14ac:dyDescent="0.2">
      <c r="A2535" t="s">
        <v>178</v>
      </c>
      <c r="B2535">
        <v>80</v>
      </c>
      <c r="C2535" s="9">
        <f>0.0153*(B2535^3.062)</f>
        <v>10279.049820118424</v>
      </c>
    </row>
    <row r="2536" spans="1:3" x14ac:dyDescent="0.2">
      <c r="A2536" t="s">
        <v>178</v>
      </c>
      <c r="B2536">
        <v>65</v>
      </c>
      <c r="C2536" s="9">
        <f t="shared" ref="C2536:C2539" si="58">0.0153*(B2536^3.062)</f>
        <v>5442.9222277193958</v>
      </c>
    </row>
    <row r="2537" spans="1:3" x14ac:dyDescent="0.2">
      <c r="A2537" t="s">
        <v>178</v>
      </c>
      <c r="B2537">
        <v>70</v>
      </c>
      <c r="C2537" s="9">
        <f t="shared" si="58"/>
        <v>6829.3855189282267</v>
      </c>
    </row>
    <row r="2538" spans="1:3" x14ac:dyDescent="0.2">
      <c r="A2538" t="s">
        <v>178</v>
      </c>
      <c r="B2538">
        <v>65</v>
      </c>
      <c r="C2538" s="9">
        <f t="shared" si="58"/>
        <v>5442.9222277193958</v>
      </c>
    </row>
    <row r="2539" spans="1:3" x14ac:dyDescent="0.2">
      <c r="A2539" t="s">
        <v>178</v>
      </c>
      <c r="B2539">
        <v>75</v>
      </c>
      <c r="C2539" s="9">
        <f t="shared" si="58"/>
        <v>8435.8533116005692</v>
      </c>
    </row>
    <row r="2540" spans="1:3" x14ac:dyDescent="0.2">
      <c r="A2540" t="s">
        <v>94</v>
      </c>
      <c r="B2540">
        <v>54</v>
      </c>
      <c r="C2540" s="9">
        <f>0.0124*(B2540^3.111)</f>
        <v>3040.1756200663085</v>
      </c>
    </row>
    <row r="2541" spans="1:3" x14ac:dyDescent="0.2">
      <c r="A2541" t="s">
        <v>94</v>
      </c>
      <c r="B2541">
        <v>50</v>
      </c>
      <c r="C2541" s="9">
        <f t="shared" ref="C2541:C2550" si="59">0.0124*(B2541^3.111)</f>
        <v>2392.8604337987099</v>
      </c>
    </row>
    <row r="2542" spans="1:3" x14ac:dyDescent="0.2">
      <c r="A2542" t="s">
        <v>94</v>
      </c>
      <c r="B2542">
        <v>54</v>
      </c>
      <c r="C2542" s="9">
        <f t="shared" si="59"/>
        <v>3040.1756200663085</v>
      </c>
    </row>
    <row r="2543" spans="1:3" x14ac:dyDescent="0.2">
      <c r="A2543" t="s">
        <v>94</v>
      </c>
      <c r="B2543">
        <v>54</v>
      </c>
      <c r="C2543" s="9">
        <f t="shared" si="59"/>
        <v>3040.1756200663085</v>
      </c>
    </row>
    <row r="2544" spans="1:3" x14ac:dyDescent="0.2">
      <c r="A2544" t="s">
        <v>94</v>
      </c>
      <c r="B2544">
        <v>54</v>
      </c>
      <c r="C2544" s="9">
        <f t="shared" si="59"/>
        <v>3040.1756200663085</v>
      </c>
    </row>
    <row r="2545" spans="1:3" x14ac:dyDescent="0.2">
      <c r="A2545" t="s">
        <v>94</v>
      </c>
      <c r="B2545">
        <v>53</v>
      </c>
      <c r="C2545" s="9">
        <f t="shared" si="59"/>
        <v>2868.4277509894719</v>
      </c>
    </row>
    <row r="2546" spans="1:3" x14ac:dyDescent="0.2">
      <c r="A2546" t="s">
        <v>94</v>
      </c>
      <c r="B2546">
        <v>52</v>
      </c>
      <c r="C2546" s="9">
        <f t="shared" si="59"/>
        <v>2703.386166969944</v>
      </c>
    </row>
    <row r="2547" spans="1:3" x14ac:dyDescent="0.2">
      <c r="A2547" t="s">
        <v>94</v>
      </c>
      <c r="B2547">
        <v>60</v>
      </c>
      <c r="C2547" s="9">
        <f t="shared" si="59"/>
        <v>4219.3954003294439</v>
      </c>
    </row>
    <row r="2548" spans="1:3" x14ac:dyDescent="0.2">
      <c r="A2548" t="s">
        <v>94</v>
      </c>
      <c r="B2548">
        <v>52</v>
      </c>
      <c r="C2548" s="9">
        <f t="shared" si="59"/>
        <v>2703.386166969944</v>
      </c>
    </row>
    <row r="2549" spans="1:3" x14ac:dyDescent="0.2">
      <c r="A2549" t="s">
        <v>94</v>
      </c>
      <c r="B2549">
        <v>54</v>
      </c>
      <c r="C2549" s="9">
        <f t="shared" si="59"/>
        <v>3040.1756200663085</v>
      </c>
    </row>
    <row r="2550" spans="1:3" x14ac:dyDescent="0.2">
      <c r="A2550" t="s">
        <v>94</v>
      </c>
      <c r="B2550">
        <v>53</v>
      </c>
      <c r="C2550" s="9">
        <f t="shared" si="59"/>
        <v>2868.4277509894719</v>
      </c>
    </row>
    <row r="2551" spans="1:3" x14ac:dyDescent="0.2">
      <c r="A2551" t="s">
        <v>97</v>
      </c>
      <c r="B2551">
        <v>24</v>
      </c>
      <c r="C2551" s="9">
        <f>0.0135*(B2551^3)</f>
        <v>186.624</v>
      </c>
    </row>
    <row r="2552" spans="1:3" x14ac:dyDescent="0.2">
      <c r="A2552" t="s">
        <v>97</v>
      </c>
      <c r="B2552">
        <v>25</v>
      </c>
      <c r="C2552" s="9">
        <f t="shared" ref="C2552:C2615" si="60">0.0135*(B2552^3)</f>
        <v>210.9375</v>
      </c>
    </row>
    <row r="2553" spans="1:3" x14ac:dyDescent="0.2">
      <c r="A2553" t="s">
        <v>97</v>
      </c>
      <c r="B2553">
        <v>23</v>
      </c>
      <c r="C2553" s="9">
        <f t="shared" si="60"/>
        <v>164.25450000000001</v>
      </c>
    </row>
    <row r="2554" spans="1:3" x14ac:dyDescent="0.2">
      <c r="A2554" t="s">
        <v>97</v>
      </c>
      <c r="B2554">
        <v>24</v>
      </c>
      <c r="C2554" s="9">
        <f t="shared" si="60"/>
        <v>186.624</v>
      </c>
    </row>
    <row r="2555" spans="1:3" x14ac:dyDescent="0.2">
      <c r="A2555" t="s">
        <v>97</v>
      </c>
      <c r="B2555">
        <v>20</v>
      </c>
      <c r="C2555" s="9">
        <f t="shared" si="60"/>
        <v>108</v>
      </c>
    </row>
    <row r="2556" spans="1:3" x14ac:dyDescent="0.2">
      <c r="A2556" t="s">
        <v>97</v>
      </c>
      <c r="B2556">
        <v>20</v>
      </c>
      <c r="C2556" s="9">
        <f t="shared" si="60"/>
        <v>108</v>
      </c>
    </row>
    <row r="2557" spans="1:3" x14ac:dyDescent="0.2">
      <c r="A2557" t="s">
        <v>97</v>
      </c>
      <c r="B2557">
        <v>24</v>
      </c>
      <c r="C2557" s="9">
        <f t="shared" si="60"/>
        <v>186.624</v>
      </c>
    </row>
    <row r="2558" spans="1:3" x14ac:dyDescent="0.2">
      <c r="A2558" t="s">
        <v>97</v>
      </c>
      <c r="B2558">
        <v>24</v>
      </c>
      <c r="C2558" s="9">
        <f t="shared" si="60"/>
        <v>186.624</v>
      </c>
    </row>
    <row r="2559" spans="1:3" x14ac:dyDescent="0.2">
      <c r="A2559" t="s">
        <v>97</v>
      </c>
      <c r="B2559">
        <v>20</v>
      </c>
      <c r="C2559" s="9">
        <f t="shared" si="60"/>
        <v>108</v>
      </c>
    </row>
    <row r="2560" spans="1:3" x14ac:dyDescent="0.2">
      <c r="A2560" t="s">
        <v>97</v>
      </c>
      <c r="B2560">
        <v>25</v>
      </c>
      <c r="C2560" s="9">
        <f t="shared" si="60"/>
        <v>210.9375</v>
      </c>
    </row>
    <row r="2561" spans="1:3" x14ac:dyDescent="0.2">
      <c r="A2561" t="s">
        <v>97</v>
      </c>
      <c r="B2561">
        <v>20</v>
      </c>
      <c r="C2561" s="9">
        <f t="shared" si="60"/>
        <v>108</v>
      </c>
    </row>
    <row r="2562" spans="1:3" x14ac:dyDescent="0.2">
      <c r="A2562" t="s">
        <v>97</v>
      </c>
      <c r="B2562">
        <v>21</v>
      </c>
      <c r="C2562" s="9">
        <f t="shared" si="60"/>
        <v>125.0235</v>
      </c>
    </row>
    <row r="2563" spans="1:3" x14ac:dyDescent="0.2">
      <c r="A2563" t="s">
        <v>97</v>
      </c>
      <c r="B2563">
        <v>20</v>
      </c>
      <c r="C2563" s="9">
        <f t="shared" si="60"/>
        <v>108</v>
      </c>
    </row>
    <row r="2564" spans="1:3" x14ac:dyDescent="0.2">
      <c r="A2564" t="s">
        <v>97</v>
      </c>
      <c r="B2564">
        <v>25</v>
      </c>
      <c r="C2564" s="9">
        <f t="shared" si="60"/>
        <v>210.9375</v>
      </c>
    </row>
    <row r="2565" spans="1:3" x14ac:dyDescent="0.2">
      <c r="A2565" t="s">
        <v>97</v>
      </c>
      <c r="B2565">
        <v>21</v>
      </c>
      <c r="C2565" s="9">
        <f t="shared" si="60"/>
        <v>125.0235</v>
      </c>
    </row>
    <row r="2566" spans="1:3" x14ac:dyDescent="0.2">
      <c r="A2566" t="s">
        <v>97</v>
      </c>
      <c r="B2566">
        <v>20</v>
      </c>
      <c r="C2566" s="9">
        <f t="shared" si="60"/>
        <v>108</v>
      </c>
    </row>
    <row r="2567" spans="1:3" x14ac:dyDescent="0.2">
      <c r="A2567" t="s">
        <v>97</v>
      </c>
      <c r="B2567">
        <v>21</v>
      </c>
      <c r="C2567" s="9">
        <f t="shared" si="60"/>
        <v>125.0235</v>
      </c>
    </row>
    <row r="2568" spans="1:3" x14ac:dyDescent="0.2">
      <c r="A2568" t="s">
        <v>97</v>
      </c>
      <c r="B2568">
        <v>23</v>
      </c>
      <c r="C2568" s="9">
        <f t="shared" si="60"/>
        <v>164.25450000000001</v>
      </c>
    </row>
    <row r="2569" spans="1:3" x14ac:dyDescent="0.2">
      <c r="A2569" t="s">
        <v>97</v>
      </c>
      <c r="B2569">
        <v>24</v>
      </c>
      <c r="C2569" s="9">
        <f t="shared" si="60"/>
        <v>186.624</v>
      </c>
    </row>
    <row r="2570" spans="1:3" x14ac:dyDescent="0.2">
      <c r="A2570" t="s">
        <v>97</v>
      </c>
      <c r="B2570">
        <v>20</v>
      </c>
      <c r="C2570" s="9">
        <f t="shared" si="60"/>
        <v>108</v>
      </c>
    </row>
    <row r="2571" spans="1:3" x14ac:dyDescent="0.2">
      <c r="A2571" t="s">
        <v>97</v>
      </c>
      <c r="B2571">
        <v>22</v>
      </c>
      <c r="C2571" s="9">
        <f t="shared" si="60"/>
        <v>143.74799999999999</v>
      </c>
    </row>
    <row r="2572" spans="1:3" x14ac:dyDescent="0.2">
      <c r="A2572" t="s">
        <v>97</v>
      </c>
      <c r="B2572">
        <v>25</v>
      </c>
      <c r="C2572" s="9">
        <f t="shared" si="60"/>
        <v>210.9375</v>
      </c>
    </row>
    <row r="2573" spans="1:3" x14ac:dyDescent="0.2">
      <c r="A2573" t="s">
        <v>97</v>
      </c>
      <c r="B2573">
        <v>21</v>
      </c>
      <c r="C2573" s="9">
        <f t="shared" si="60"/>
        <v>125.0235</v>
      </c>
    </row>
    <row r="2574" spans="1:3" x14ac:dyDescent="0.2">
      <c r="A2574" t="s">
        <v>97</v>
      </c>
      <c r="B2574">
        <v>20</v>
      </c>
      <c r="C2574" s="9">
        <f t="shared" si="60"/>
        <v>108</v>
      </c>
    </row>
    <row r="2575" spans="1:3" x14ac:dyDescent="0.2">
      <c r="A2575" t="s">
        <v>97</v>
      </c>
      <c r="B2575">
        <v>20</v>
      </c>
      <c r="C2575" s="9">
        <f t="shared" si="60"/>
        <v>108</v>
      </c>
    </row>
    <row r="2576" spans="1:3" x14ac:dyDescent="0.2">
      <c r="A2576" t="s">
        <v>97</v>
      </c>
      <c r="B2576">
        <v>22</v>
      </c>
      <c r="C2576" s="9">
        <f t="shared" si="60"/>
        <v>143.74799999999999</v>
      </c>
    </row>
    <row r="2577" spans="1:3" x14ac:dyDescent="0.2">
      <c r="A2577" t="s">
        <v>97</v>
      </c>
      <c r="B2577">
        <v>24</v>
      </c>
      <c r="C2577" s="9">
        <f t="shared" si="60"/>
        <v>186.624</v>
      </c>
    </row>
    <row r="2578" spans="1:3" x14ac:dyDescent="0.2">
      <c r="A2578" t="s">
        <v>97</v>
      </c>
      <c r="B2578">
        <v>25</v>
      </c>
      <c r="C2578" s="9">
        <f t="shared" si="60"/>
        <v>210.9375</v>
      </c>
    </row>
    <row r="2579" spans="1:3" x14ac:dyDescent="0.2">
      <c r="A2579" t="s">
        <v>97</v>
      </c>
      <c r="B2579">
        <v>21</v>
      </c>
      <c r="C2579" s="9">
        <f t="shared" si="60"/>
        <v>125.0235</v>
      </c>
    </row>
    <row r="2580" spans="1:3" x14ac:dyDescent="0.2">
      <c r="A2580" t="s">
        <v>97</v>
      </c>
      <c r="B2580">
        <v>23</v>
      </c>
      <c r="C2580" s="9">
        <f t="shared" si="60"/>
        <v>164.25450000000001</v>
      </c>
    </row>
    <row r="2581" spans="1:3" x14ac:dyDescent="0.2">
      <c r="A2581" t="s">
        <v>97</v>
      </c>
      <c r="B2581">
        <v>20</v>
      </c>
      <c r="C2581" s="9">
        <f t="shared" si="60"/>
        <v>108</v>
      </c>
    </row>
    <row r="2582" spans="1:3" x14ac:dyDescent="0.2">
      <c r="A2582" t="s">
        <v>97</v>
      </c>
      <c r="B2582">
        <v>24</v>
      </c>
      <c r="C2582" s="9">
        <f t="shared" si="60"/>
        <v>186.624</v>
      </c>
    </row>
    <row r="2583" spans="1:3" x14ac:dyDescent="0.2">
      <c r="A2583" t="s">
        <v>97</v>
      </c>
      <c r="B2583">
        <v>25</v>
      </c>
      <c r="C2583" s="9">
        <f t="shared" si="60"/>
        <v>210.9375</v>
      </c>
    </row>
    <row r="2584" spans="1:3" x14ac:dyDescent="0.2">
      <c r="A2584" t="s">
        <v>97</v>
      </c>
      <c r="B2584">
        <v>23</v>
      </c>
      <c r="C2584" s="9">
        <f t="shared" si="60"/>
        <v>164.25450000000001</v>
      </c>
    </row>
    <row r="2585" spans="1:3" x14ac:dyDescent="0.2">
      <c r="A2585" t="s">
        <v>97</v>
      </c>
      <c r="B2585">
        <v>24</v>
      </c>
      <c r="C2585" s="9">
        <f t="shared" si="60"/>
        <v>186.624</v>
      </c>
    </row>
    <row r="2586" spans="1:3" x14ac:dyDescent="0.2">
      <c r="A2586" t="s">
        <v>97</v>
      </c>
      <c r="B2586">
        <v>22</v>
      </c>
      <c r="C2586" s="9">
        <f t="shared" si="60"/>
        <v>143.74799999999999</v>
      </c>
    </row>
    <row r="2587" spans="1:3" x14ac:dyDescent="0.2">
      <c r="A2587" t="s">
        <v>97</v>
      </c>
      <c r="B2587">
        <v>20</v>
      </c>
      <c r="C2587" s="9">
        <f t="shared" si="60"/>
        <v>108</v>
      </c>
    </row>
    <row r="2588" spans="1:3" x14ac:dyDescent="0.2">
      <c r="A2588" t="s">
        <v>97</v>
      </c>
      <c r="B2588">
        <v>21</v>
      </c>
      <c r="C2588" s="9">
        <f t="shared" si="60"/>
        <v>125.0235</v>
      </c>
    </row>
    <row r="2589" spans="1:3" x14ac:dyDescent="0.2">
      <c r="A2589" t="s">
        <v>97</v>
      </c>
      <c r="B2589">
        <v>20</v>
      </c>
      <c r="C2589" s="9">
        <f t="shared" si="60"/>
        <v>108</v>
      </c>
    </row>
    <row r="2590" spans="1:3" x14ac:dyDescent="0.2">
      <c r="A2590" t="s">
        <v>97</v>
      </c>
      <c r="B2590">
        <v>22</v>
      </c>
      <c r="C2590" s="9">
        <f t="shared" si="60"/>
        <v>143.74799999999999</v>
      </c>
    </row>
    <row r="2591" spans="1:3" x14ac:dyDescent="0.2">
      <c r="A2591" t="s">
        <v>97</v>
      </c>
      <c r="B2591">
        <v>21</v>
      </c>
      <c r="C2591" s="9">
        <f t="shared" si="60"/>
        <v>125.0235</v>
      </c>
    </row>
    <row r="2592" spans="1:3" x14ac:dyDescent="0.2">
      <c r="A2592" t="s">
        <v>97</v>
      </c>
      <c r="B2592">
        <v>20</v>
      </c>
      <c r="C2592" s="9">
        <f t="shared" si="60"/>
        <v>108</v>
      </c>
    </row>
    <row r="2593" spans="1:3" x14ac:dyDescent="0.2">
      <c r="A2593" t="s">
        <v>97</v>
      </c>
      <c r="B2593">
        <v>23</v>
      </c>
      <c r="C2593" s="9">
        <f t="shared" si="60"/>
        <v>164.25450000000001</v>
      </c>
    </row>
    <row r="2594" spans="1:3" x14ac:dyDescent="0.2">
      <c r="A2594" t="s">
        <v>97</v>
      </c>
      <c r="B2594">
        <v>20</v>
      </c>
      <c r="C2594" s="9">
        <f t="shared" si="60"/>
        <v>108</v>
      </c>
    </row>
    <row r="2595" spans="1:3" x14ac:dyDescent="0.2">
      <c r="A2595" t="s">
        <v>97</v>
      </c>
      <c r="B2595">
        <v>21</v>
      </c>
      <c r="C2595" s="9">
        <f t="shared" si="60"/>
        <v>125.0235</v>
      </c>
    </row>
    <row r="2596" spans="1:3" x14ac:dyDescent="0.2">
      <c r="A2596" t="s">
        <v>97</v>
      </c>
      <c r="B2596">
        <v>22</v>
      </c>
      <c r="C2596" s="9">
        <f t="shared" si="60"/>
        <v>143.74799999999999</v>
      </c>
    </row>
    <row r="2597" spans="1:3" x14ac:dyDescent="0.2">
      <c r="A2597" t="s">
        <v>97</v>
      </c>
      <c r="B2597">
        <v>23</v>
      </c>
      <c r="C2597" s="9">
        <f t="shared" si="60"/>
        <v>164.25450000000001</v>
      </c>
    </row>
    <row r="2598" spans="1:3" x14ac:dyDescent="0.2">
      <c r="A2598" t="s">
        <v>97</v>
      </c>
      <c r="B2598">
        <v>23</v>
      </c>
      <c r="C2598" s="9">
        <f t="shared" si="60"/>
        <v>164.25450000000001</v>
      </c>
    </row>
    <row r="2599" spans="1:3" x14ac:dyDescent="0.2">
      <c r="A2599" t="s">
        <v>97</v>
      </c>
      <c r="B2599">
        <v>20</v>
      </c>
      <c r="C2599" s="9">
        <f t="shared" si="60"/>
        <v>108</v>
      </c>
    </row>
    <row r="2600" spans="1:3" x14ac:dyDescent="0.2">
      <c r="A2600" t="s">
        <v>97</v>
      </c>
      <c r="B2600">
        <v>21</v>
      </c>
      <c r="C2600" s="9">
        <f t="shared" si="60"/>
        <v>125.0235</v>
      </c>
    </row>
    <row r="2601" spans="1:3" x14ac:dyDescent="0.2">
      <c r="A2601" t="s">
        <v>97</v>
      </c>
      <c r="B2601">
        <v>20</v>
      </c>
      <c r="C2601" s="9">
        <f t="shared" si="60"/>
        <v>108</v>
      </c>
    </row>
    <row r="2602" spans="1:3" x14ac:dyDescent="0.2">
      <c r="A2602" t="s">
        <v>97</v>
      </c>
      <c r="B2602">
        <v>24</v>
      </c>
      <c r="C2602" s="9">
        <f t="shared" si="60"/>
        <v>186.624</v>
      </c>
    </row>
    <row r="2603" spans="1:3" x14ac:dyDescent="0.2">
      <c r="A2603" t="s">
        <v>97</v>
      </c>
      <c r="B2603">
        <v>21</v>
      </c>
      <c r="C2603" s="9">
        <f t="shared" si="60"/>
        <v>125.0235</v>
      </c>
    </row>
    <row r="2604" spans="1:3" x14ac:dyDescent="0.2">
      <c r="A2604" t="s">
        <v>97</v>
      </c>
      <c r="B2604">
        <v>25</v>
      </c>
      <c r="C2604" s="9">
        <f t="shared" si="60"/>
        <v>210.9375</v>
      </c>
    </row>
    <row r="2605" spans="1:3" x14ac:dyDescent="0.2">
      <c r="A2605" t="s">
        <v>97</v>
      </c>
      <c r="B2605">
        <v>24</v>
      </c>
      <c r="C2605" s="9">
        <f t="shared" si="60"/>
        <v>186.624</v>
      </c>
    </row>
    <row r="2606" spans="1:3" x14ac:dyDescent="0.2">
      <c r="A2606" t="s">
        <v>97</v>
      </c>
      <c r="B2606">
        <v>20</v>
      </c>
      <c r="C2606" s="9">
        <f t="shared" si="60"/>
        <v>108</v>
      </c>
    </row>
    <row r="2607" spans="1:3" x14ac:dyDescent="0.2">
      <c r="A2607" t="s">
        <v>97</v>
      </c>
      <c r="B2607">
        <v>23</v>
      </c>
      <c r="C2607" s="9">
        <f t="shared" si="60"/>
        <v>164.25450000000001</v>
      </c>
    </row>
    <row r="2608" spans="1:3" x14ac:dyDescent="0.2">
      <c r="A2608" t="s">
        <v>97</v>
      </c>
      <c r="B2608">
        <v>24</v>
      </c>
      <c r="C2608" s="9">
        <f t="shared" si="60"/>
        <v>186.624</v>
      </c>
    </row>
    <row r="2609" spans="1:3" x14ac:dyDescent="0.2">
      <c r="A2609" t="s">
        <v>97</v>
      </c>
      <c r="B2609">
        <v>22</v>
      </c>
      <c r="C2609" s="9">
        <f t="shared" si="60"/>
        <v>143.74799999999999</v>
      </c>
    </row>
    <row r="2610" spans="1:3" x14ac:dyDescent="0.2">
      <c r="A2610" t="s">
        <v>97</v>
      </c>
      <c r="B2610">
        <v>24</v>
      </c>
      <c r="C2610" s="9">
        <f t="shared" si="60"/>
        <v>186.624</v>
      </c>
    </row>
    <row r="2611" spans="1:3" x14ac:dyDescent="0.2">
      <c r="A2611" t="s">
        <v>97</v>
      </c>
      <c r="B2611">
        <v>22</v>
      </c>
      <c r="C2611" s="9">
        <f t="shared" si="60"/>
        <v>143.74799999999999</v>
      </c>
    </row>
    <row r="2612" spans="1:3" x14ac:dyDescent="0.2">
      <c r="A2612" t="s">
        <v>97</v>
      </c>
      <c r="B2612">
        <v>25</v>
      </c>
      <c r="C2612" s="9">
        <f t="shared" si="60"/>
        <v>210.9375</v>
      </c>
    </row>
    <row r="2613" spans="1:3" x14ac:dyDescent="0.2">
      <c r="A2613" t="s">
        <v>97</v>
      </c>
      <c r="B2613">
        <v>24</v>
      </c>
      <c r="C2613" s="9">
        <f t="shared" si="60"/>
        <v>186.624</v>
      </c>
    </row>
    <row r="2614" spans="1:3" x14ac:dyDescent="0.2">
      <c r="A2614" t="s">
        <v>97</v>
      </c>
      <c r="B2614">
        <v>22</v>
      </c>
      <c r="C2614" s="9">
        <f t="shared" si="60"/>
        <v>143.74799999999999</v>
      </c>
    </row>
    <row r="2615" spans="1:3" x14ac:dyDescent="0.2">
      <c r="A2615" t="s">
        <v>97</v>
      </c>
      <c r="B2615">
        <v>24</v>
      </c>
      <c r="C2615" s="9">
        <f t="shared" si="60"/>
        <v>186.624</v>
      </c>
    </row>
    <row r="2616" spans="1:3" x14ac:dyDescent="0.2">
      <c r="A2616" t="s">
        <v>97</v>
      </c>
      <c r="B2616">
        <v>24</v>
      </c>
      <c r="C2616" s="9">
        <f t="shared" ref="C2616:C2679" si="61">0.0135*(B2616^3)</f>
        <v>186.624</v>
      </c>
    </row>
    <row r="2617" spans="1:3" x14ac:dyDescent="0.2">
      <c r="A2617" t="s">
        <v>97</v>
      </c>
      <c r="B2617">
        <v>25</v>
      </c>
      <c r="C2617" s="9">
        <f t="shared" si="61"/>
        <v>210.9375</v>
      </c>
    </row>
    <row r="2618" spans="1:3" x14ac:dyDescent="0.2">
      <c r="A2618" t="s">
        <v>97</v>
      </c>
      <c r="B2618">
        <v>20</v>
      </c>
      <c r="C2618" s="9">
        <f t="shared" si="61"/>
        <v>108</v>
      </c>
    </row>
    <row r="2619" spans="1:3" x14ac:dyDescent="0.2">
      <c r="A2619" t="s">
        <v>97</v>
      </c>
      <c r="B2619">
        <v>24</v>
      </c>
      <c r="C2619" s="9">
        <f t="shared" si="61"/>
        <v>186.624</v>
      </c>
    </row>
    <row r="2620" spans="1:3" x14ac:dyDescent="0.2">
      <c r="A2620" t="s">
        <v>97</v>
      </c>
      <c r="B2620">
        <v>23</v>
      </c>
      <c r="C2620" s="9">
        <f t="shared" si="61"/>
        <v>164.25450000000001</v>
      </c>
    </row>
    <row r="2621" spans="1:3" x14ac:dyDescent="0.2">
      <c r="A2621" t="s">
        <v>97</v>
      </c>
      <c r="B2621">
        <v>25</v>
      </c>
      <c r="C2621" s="9">
        <f t="shared" si="61"/>
        <v>210.9375</v>
      </c>
    </row>
    <row r="2622" spans="1:3" x14ac:dyDescent="0.2">
      <c r="A2622" t="s">
        <v>97</v>
      </c>
      <c r="B2622">
        <v>20</v>
      </c>
      <c r="C2622" s="9">
        <f t="shared" si="61"/>
        <v>108</v>
      </c>
    </row>
    <row r="2623" spans="1:3" x14ac:dyDescent="0.2">
      <c r="A2623" t="s">
        <v>97</v>
      </c>
      <c r="B2623">
        <v>25</v>
      </c>
      <c r="C2623" s="9">
        <f t="shared" si="61"/>
        <v>210.9375</v>
      </c>
    </row>
    <row r="2624" spans="1:3" x14ac:dyDescent="0.2">
      <c r="A2624" t="s">
        <v>97</v>
      </c>
      <c r="B2624">
        <v>20</v>
      </c>
      <c r="C2624" s="9">
        <f t="shared" si="61"/>
        <v>108</v>
      </c>
    </row>
    <row r="2625" spans="1:3" x14ac:dyDescent="0.2">
      <c r="A2625" t="s">
        <v>97</v>
      </c>
      <c r="B2625">
        <v>25</v>
      </c>
      <c r="C2625" s="9">
        <f t="shared" si="61"/>
        <v>210.9375</v>
      </c>
    </row>
    <row r="2626" spans="1:3" x14ac:dyDescent="0.2">
      <c r="A2626" t="s">
        <v>97</v>
      </c>
      <c r="B2626">
        <v>25</v>
      </c>
      <c r="C2626" s="9">
        <f t="shared" si="61"/>
        <v>210.9375</v>
      </c>
    </row>
    <row r="2627" spans="1:3" x14ac:dyDescent="0.2">
      <c r="A2627" t="s">
        <v>97</v>
      </c>
      <c r="B2627">
        <v>20</v>
      </c>
      <c r="C2627" s="9">
        <f t="shared" si="61"/>
        <v>108</v>
      </c>
    </row>
    <row r="2628" spans="1:3" x14ac:dyDescent="0.2">
      <c r="A2628" t="s">
        <v>97</v>
      </c>
      <c r="B2628">
        <v>23</v>
      </c>
      <c r="C2628" s="9">
        <f t="shared" si="61"/>
        <v>164.25450000000001</v>
      </c>
    </row>
    <row r="2629" spans="1:3" x14ac:dyDescent="0.2">
      <c r="A2629" t="s">
        <v>97</v>
      </c>
      <c r="B2629">
        <v>20</v>
      </c>
      <c r="C2629" s="9">
        <f t="shared" si="61"/>
        <v>108</v>
      </c>
    </row>
    <row r="2630" spans="1:3" x14ac:dyDescent="0.2">
      <c r="A2630" t="s">
        <v>97</v>
      </c>
      <c r="B2630">
        <v>25</v>
      </c>
      <c r="C2630" s="9">
        <f t="shared" si="61"/>
        <v>210.9375</v>
      </c>
    </row>
    <row r="2631" spans="1:3" x14ac:dyDescent="0.2">
      <c r="A2631" t="s">
        <v>97</v>
      </c>
      <c r="B2631">
        <v>24</v>
      </c>
      <c r="C2631" s="9">
        <f t="shared" si="61"/>
        <v>186.624</v>
      </c>
    </row>
    <row r="2632" spans="1:3" x14ac:dyDescent="0.2">
      <c r="A2632" t="s">
        <v>97</v>
      </c>
      <c r="B2632">
        <v>21</v>
      </c>
      <c r="C2632" s="9">
        <f t="shared" si="61"/>
        <v>125.0235</v>
      </c>
    </row>
    <row r="2633" spans="1:3" x14ac:dyDescent="0.2">
      <c r="A2633" t="s">
        <v>97</v>
      </c>
      <c r="B2633">
        <v>20</v>
      </c>
      <c r="C2633" s="9">
        <f t="shared" si="61"/>
        <v>108</v>
      </c>
    </row>
    <row r="2634" spans="1:3" x14ac:dyDescent="0.2">
      <c r="A2634" t="s">
        <v>97</v>
      </c>
      <c r="B2634">
        <v>23</v>
      </c>
      <c r="C2634" s="9">
        <f t="shared" si="61"/>
        <v>164.25450000000001</v>
      </c>
    </row>
    <row r="2635" spans="1:3" x14ac:dyDescent="0.2">
      <c r="A2635" t="s">
        <v>97</v>
      </c>
      <c r="B2635">
        <v>24</v>
      </c>
      <c r="C2635" s="9">
        <f t="shared" si="61"/>
        <v>186.624</v>
      </c>
    </row>
    <row r="2636" spans="1:3" x14ac:dyDescent="0.2">
      <c r="A2636" t="s">
        <v>97</v>
      </c>
      <c r="B2636">
        <v>20</v>
      </c>
      <c r="C2636" s="9">
        <f t="shared" si="61"/>
        <v>108</v>
      </c>
    </row>
    <row r="2637" spans="1:3" x14ac:dyDescent="0.2">
      <c r="A2637" t="s">
        <v>97</v>
      </c>
      <c r="B2637">
        <v>23</v>
      </c>
      <c r="C2637" s="9">
        <f t="shared" si="61"/>
        <v>164.25450000000001</v>
      </c>
    </row>
    <row r="2638" spans="1:3" x14ac:dyDescent="0.2">
      <c r="A2638" t="s">
        <v>97</v>
      </c>
      <c r="B2638">
        <v>23</v>
      </c>
      <c r="C2638" s="9">
        <f t="shared" si="61"/>
        <v>164.25450000000001</v>
      </c>
    </row>
    <row r="2639" spans="1:3" x14ac:dyDescent="0.2">
      <c r="A2639" t="s">
        <v>97</v>
      </c>
      <c r="B2639">
        <v>25</v>
      </c>
      <c r="C2639" s="9">
        <f t="shared" si="61"/>
        <v>210.9375</v>
      </c>
    </row>
    <row r="2640" spans="1:3" x14ac:dyDescent="0.2">
      <c r="A2640" t="s">
        <v>97</v>
      </c>
      <c r="B2640">
        <v>22</v>
      </c>
      <c r="C2640" s="9">
        <f t="shared" si="61"/>
        <v>143.74799999999999</v>
      </c>
    </row>
    <row r="2641" spans="1:3" x14ac:dyDescent="0.2">
      <c r="A2641" t="s">
        <v>97</v>
      </c>
      <c r="B2641">
        <v>24</v>
      </c>
      <c r="C2641" s="9">
        <f t="shared" si="61"/>
        <v>186.624</v>
      </c>
    </row>
    <row r="2642" spans="1:3" x14ac:dyDescent="0.2">
      <c r="A2642" t="s">
        <v>97</v>
      </c>
      <c r="B2642">
        <v>20</v>
      </c>
      <c r="C2642" s="9">
        <f t="shared" si="61"/>
        <v>108</v>
      </c>
    </row>
    <row r="2643" spans="1:3" x14ac:dyDescent="0.2">
      <c r="A2643" t="s">
        <v>97</v>
      </c>
      <c r="B2643">
        <v>23</v>
      </c>
      <c r="C2643" s="9">
        <f t="shared" si="61"/>
        <v>164.25450000000001</v>
      </c>
    </row>
    <row r="2644" spans="1:3" x14ac:dyDescent="0.2">
      <c r="A2644" t="s">
        <v>97</v>
      </c>
      <c r="B2644">
        <v>23</v>
      </c>
      <c r="C2644" s="9">
        <f t="shared" si="61"/>
        <v>164.25450000000001</v>
      </c>
    </row>
    <row r="2645" spans="1:3" x14ac:dyDescent="0.2">
      <c r="A2645" t="s">
        <v>97</v>
      </c>
      <c r="B2645">
        <v>21</v>
      </c>
      <c r="C2645" s="9">
        <f t="shared" si="61"/>
        <v>125.0235</v>
      </c>
    </row>
    <row r="2646" spans="1:3" x14ac:dyDescent="0.2">
      <c r="A2646" t="s">
        <v>97</v>
      </c>
      <c r="B2646">
        <v>22</v>
      </c>
      <c r="C2646" s="9">
        <f t="shared" si="61"/>
        <v>143.74799999999999</v>
      </c>
    </row>
    <row r="2647" spans="1:3" x14ac:dyDescent="0.2">
      <c r="A2647" t="s">
        <v>97</v>
      </c>
      <c r="B2647">
        <v>24</v>
      </c>
      <c r="C2647" s="9">
        <f t="shared" si="61"/>
        <v>186.624</v>
      </c>
    </row>
    <row r="2648" spans="1:3" x14ac:dyDescent="0.2">
      <c r="A2648" t="s">
        <v>97</v>
      </c>
      <c r="B2648">
        <v>25</v>
      </c>
      <c r="C2648" s="9">
        <f t="shared" si="61"/>
        <v>210.9375</v>
      </c>
    </row>
    <row r="2649" spans="1:3" x14ac:dyDescent="0.2">
      <c r="A2649" t="s">
        <v>97</v>
      </c>
      <c r="B2649">
        <v>24</v>
      </c>
      <c r="C2649" s="9">
        <f t="shared" si="61"/>
        <v>186.624</v>
      </c>
    </row>
    <row r="2650" spans="1:3" x14ac:dyDescent="0.2">
      <c r="A2650" t="s">
        <v>97</v>
      </c>
      <c r="B2650">
        <v>23</v>
      </c>
      <c r="C2650" s="9">
        <f t="shared" si="61"/>
        <v>164.25450000000001</v>
      </c>
    </row>
    <row r="2651" spans="1:3" x14ac:dyDescent="0.2">
      <c r="A2651" t="s">
        <v>97</v>
      </c>
      <c r="B2651">
        <v>20</v>
      </c>
      <c r="C2651" s="9">
        <f t="shared" si="61"/>
        <v>108</v>
      </c>
    </row>
    <row r="2652" spans="1:3" x14ac:dyDescent="0.2">
      <c r="A2652" t="s">
        <v>97</v>
      </c>
      <c r="B2652">
        <v>21</v>
      </c>
      <c r="C2652" s="9">
        <f t="shared" si="61"/>
        <v>125.0235</v>
      </c>
    </row>
    <row r="2653" spans="1:3" x14ac:dyDescent="0.2">
      <c r="A2653" t="s">
        <v>97</v>
      </c>
      <c r="B2653">
        <v>25</v>
      </c>
      <c r="C2653" s="9">
        <f t="shared" si="61"/>
        <v>210.9375</v>
      </c>
    </row>
    <row r="2654" spans="1:3" x14ac:dyDescent="0.2">
      <c r="A2654" t="s">
        <v>97</v>
      </c>
      <c r="B2654">
        <v>20</v>
      </c>
      <c r="C2654" s="9">
        <f t="shared" si="61"/>
        <v>108</v>
      </c>
    </row>
    <row r="2655" spans="1:3" x14ac:dyDescent="0.2">
      <c r="A2655" t="s">
        <v>97</v>
      </c>
      <c r="B2655">
        <v>21</v>
      </c>
      <c r="C2655" s="9">
        <f t="shared" si="61"/>
        <v>125.0235</v>
      </c>
    </row>
    <row r="2656" spans="1:3" x14ac:dyDescent="0.2">
      <c r="A2656" t="s">
        <v>97</v>
      </c>
      <c r="B2656">
        <v>23</v>
      </c>
      <c r="C2656" s="9">
        <f t="shared" si="61"/>
        <v>164.25450000000001</v>
      </c>
    </row>
    <row r="2657" spans="1:3" x14ac:dyDescent="0.2">
      <c r="A2657" t="s">
        <v>97</v>
      </c>
      <c r="B2657">
        <v>21</v>
      </c>
      <c r="C2657" s="9">
        <f t="shared" si="61"/>
        <v>125.0235</v>
      </c>
    </row>
    <row r="2658" spans="1:3" x14ac:dyDescent="0.2">
      <c r="A2658" t="s">
        <v>97</v>
      </c>
      <c r="B2658">
        <v>22</v>
      </c>
      <c r="C2658" s="9">
        <f t="shared" si="61"/>
        <v>143.74799999999999</v>
      </c>
    </row>
    <row r="2659" spans="1:3" x14ac:dyDescent="0.2">
      <c r="A2659" t="s">
        <v>97</v>
      </c>
      <c r="B2659">
        <v>25</v>
      </c>
      <c r="C2659" s="9">
        <f t="shared" si="61"/>
        <v>210.9375</v>
      </c>
    </row>
    <row r="2660" spans="1:3" x14ac:dyDescent="0.2">
      <c r="A2660" t="s">
        <v>97</v>
      </c>
      <c r="B2660">
        <v>23</v>
      </c>
      <c r="C2660" s="9">
        <f t="shared" si="61"/>
        <v>164.25450000000001</v>
      </c>
    </row>
    <row r="2661" spans="1:3" x14ac:dyDescent="0.2">
      <c r="A2661" t="s">
        <v>97</v>
      </c>
      <c r="B2661">
        <v>22</v>
      </c>
      <c r="C2661" s="9">
        <f t="shared" si="61"/>
        <v>143.74799999999999</v>
      </c>
    </row>
    <row r="2662" spans="1:3" x14ac:dyDescent="0.2">
      <c r="A2662" t="s">
        <v>97</v>
      </c>
      <c r="B2662">
        <v>24</v>
      </c>
      <c r="C2662" s="9">
        <f t="shared" si="61"/>
        <v>186.624</v>
      </c>
    </row>
    <row r="2663" spans="1:3" x14ac:dyDescent="0.2">
      <c r="A2663" t="s">
        <v>97</v>
      </c>
      <c r="B2663">
        <v>23</v>
      </c>
      <c r="C2663" s="9">
        <f t="shared" si="61"/>
        <v>164.25450000000001</v>
      </c>
    </row>
    <row r="2664" spans="1:3" x14ac:dyDescent="0.2">
      <c r="A2664" t="s">
        <v>97</v>
      </c>
      <c r="B2664">
        <v>22</v>
      </c>
      <c r="C2664" s="9">
        <f t="shared" si="61"/>
        <v>143.74799999999999</v>
      </c>
    </row>
    <row r="2665" spans="1:3" x14ac:dyDescent="0.2">
      <c r="A2665" t="s">
        <v>97</v>
      </c>
      <c r="B2665">
        <v>23</v>
      </c>
      <c r="C2665" s="9">
        <f t="shared" si="61"/>
        <v>164.25450000000001</v>
      </c>
    </row>
    <row r="2666" spans="1:3" x14ac:dyDescent="0.2">
      <c r="A2666" t="s">
        <v>97</v>
      </c>
      <c r="B2666">
        <v>24</v>
      </c>
      <c r="C2666" s="9">
        <f t="shared" si="61"/>
        <v>186.624</v>
      </c>
    </row>
    <row r="2667" spans="1:3" x14ac:dyDescent="0.2">
      <c r="A2667" t="s">
        <v>97</v>
      </c>
      <c r="B2667">
        <v>20</v>
      </c>
      <c r="C2667" s="9">
        <f t="shared" si="61"/>
        <v>108</v>
      </c>
    </row>
    <row r="2668" spans="1:3" x14ac:dyDescent="0.2">
      <c r="A2668" t="s">
        <v>97</v>
      </c>
      <c r="B2668">
        <v>22</v>
      </c>
      <c r="C2668" s="9">
        <f t="shared" si="61"/>
        <v>143.74799999999999</v>
      </c>
    </row>
    <row r="2669" spans="1:3" x14ac:dyDescent="0.2">
      <c r="A2669" t="s">
        <v>97</v>
      </c>
      <c r="B2669">
        <v>20</v>
      </c>
      <c r="C2669" s="9">
        <f t="shared" si="61"/>
        <v>108</v>
      </c>
    </row>
    <row r="2670" spans="1:3" x14ac:dyDescent="0.2">
      <c r="A2670" t="s">
        <v>97</v>
      </c>
      <c r="B2670">
        <v>24</v>
      </c>
      <c r="C2670" s="9">
        <f t="shared" si="61"/>
        <v>186.624</v>
      </c>
    </row>
    <row r="2671" spans="1:3" x14ac:dyDescent="0.2">
      <c r="A2671" t="s">
        <v>97</v>
      </c>
      <c r="B2671">
        <v>23</v>
      </c>
      <c r="C2671" s="9">
        <f t="shared" si="61"/>
        <v>164.25450000000001</v>
      </c>
    </row>
    <row r="2672" spans="1:3" x14ac:dyDescent="0.2">
      <c r="A2672" t="s">
        <v>97</v>
      </c>
      <c r="B2672">
        <v>22</v>
      </c>
      <c r="C2672" s="9">
        <f t="shared" si="61"/>
        <v>143.74799999999999</v>
      </c>
    </row>
    <row r="2673" spans="1:3" x14ac:dyDescent="0.2">
      <c r="A2673" t="s">
        <v>97</v>
      </c>
      <c r="B2673">
        <v>21</v>
      </c>
      <c r="C2673" s="9">
        <f t="shared" si="61"/>
        <v>125.0235</v>
      </c>
    </row>
    <row r="2674" spans="1:3" x14ac:dyDescent="0.2">
      <c r="A2674" t="s">
        <v>97</v>
      </c>
      <c r="B2674">
        <v>20</v>
      </c>
      <c r="C2674" s="9">
        <f t="shared" si="61"/>
        <v>108</v>
      </c>
    </row>
    <row r="2675" spans="1:3" x14ac:dyDescent="0.2">
      <c r="A2675" t="s">
        <v>97</v>
      </c>
      <c r="B2675">
        <v>25</v>
      </c>
      <c r="C2675" s="9">
        <f t="shared" si="61"/>
        <v>210.9375</v>
      </c>
    </row>
    <row r="2676" spans="1:3" x14ac:dyDescent="0.2">
      <c r="A2676" t="s">
        <v>97</v>
      </c>
      <c r="B2676">
        <v>20</v>
      </c>
      <c r="C2676" s="9">
        <f t="shared" si="61"/>
        <v>108</v>
      </c>
    </row>
    <row r="2677" spans="1:3" x14ac:dyDescent="0.2">
      <c r="A2677" t="s">
        <v>97</v>
      </c>
      <c r="B2677">
        <v>21</v>
      </c>
      <c r="C2677" s="9">
        <f t="shared" si="61"/>
        <v>125.0235</v>
      </c>
    </row>
    <row r="2678" spans="1:3" x14ac:dyDescent="0.2">
      <c r="A2678" t="s">
        <v>97</v>
      </c>
      <c r="B2678">
        <v>22</v>
      </c>
      <c r="C2678" s="9">
        <f t="shared" si="61"/>
        <v>143.74799999999999</v>
      </c>
    </row>
    <row r="2679" spans="1:3" x14ac:dyDescent="0.2">
      <c r="A2679" t="s">
        <v>97</v>
      </c>
      <c r="B2679">
        <v>24</v>
      </c>
      <c r="C2679" s="9">
        <f t="shared" si="61"/>
        <v>186.624</v>
      </c>
    </row>
    <row r="2680" spans="1:3" x14ac:dyDescent="0.2">
      <c r="A2680" t="s">
        <v>97</v>
      </c>
      <c r="B2680">
        <v>25</v>
      </c>
      <c r="C2680" s="9">
        <f t="shared" ref="C2680:C2726" si="62">0.0135*(B2680^3)</f>
        <v>210.9375</v>
      </c>
    </row>
    <row r="2681" spans="1:3" x14ac:dyDescent="0.2">
      <c r="A2681" t="s">
        <v>97</v>
      </c>
      <c r="B2681">
        <v>25</v>
      </c>
      <c r="C2681" s="9">
        <f t="shared" si="62"/>
        <v>210.9375</v>
      </c>
    </row>
    <row r="2682" spans="1:3" x14ac:dyDescent="0.2">
      <c r="A2682" t="s">
        <v>97</v>
      </c>
      <c r="B2682">
        <v>21</v>
      </c>
      <c r="C2682" s="9">
        <f t="shared" si="62"/>
        <v>125.0235</v>
      </c>
    </row>
    <row r="2683" spans="1:3" x14ac:dyDescent="0.2">
      <c r="A2683" t="s">
        <v>97</v>
      </c>
      <c r="B2683">
        <v>23</v>
      </c>
      <c r="C2683" s="9">
        <f t="shared" si="62"/>
        <v>164.25450000000001</v>
      </c>
    </row>
    <row r="2684" spans="1:3" x14ac:dyDescent="0.2">
      <c r="A2684" t="s">
        <v>97</v>
      </c>
      <c r="B2684">
        <v>23</v>
      </c>
      <c r="C2684" s="9">
        <f t="shared" si="62"/>
        <v>164.25450000000001</v>
      </c>
    </row>
    <row r="2685" spans="1:3" x14ac:dyDescent="0.2">
      <c r="A2685" t="s">
        <v>97</v>
      </c>
      <c r="B2685">
        <v>22</v>
      </c>
      <c r="C2685" s="9">
        <f t="shared" si="62"/>
        <v>143.74799999999999</v>
      </c>
    </row>
    <row r="2686" spans="1:3" x14ac:dyDescent="0.2">
      <c r="A2686" t="s">
        <v>97</v>
      </c>
      <c r="B2686">
        <v>22</v>
      </c>
      <c r="C2686" s="9">
        <f t="shared" si="62"/>
        <v>143.74799999999999</v>
      </c>
    </row>
    <row r="2687" spans="1:3" x14ac:dyDescent="0.2">
      <c r="A2687" t="s">
        <v>97</v>
      </c>
      <c r="B2687">
        <v>22</v>
      </c>
      <c r="C2687" s="9">
        <f t="shared" si="62"/>
        <v>143.74799999999999</v>
      </c>
    </row>
    <row r="2688" spans="1:3" x14ac:dyDescent="0.2">
      <c r="A2688" t="s">
        <v>97</v>
      </c>
      <c r="B2688">
        <v>25</v>
      </c>
      <c r="C2688" s="9">
        <f t="shared" si="62"/>
        <v>210.9375</v>
      </c>
    </row>
    <row r="2689" spans="1:3" x14ac:dyDescent="0.2">
      <c r="A2689" t="s">
        <v>97</v>
      </c>
      <c r="B2689">
        <v>20</v>
      </c>
      <c r="C2689" s="9">
        <f t="shared" si="62"/>
        <v>108</v>
      </c>
    </row>
    <row r="2690" spans="1:3" x14ac:dyDescent="0.2">
      <c r="A2690" t="s">
        <v>97</v>
      </c>
      <c r="B2690">
        <v>24</v>
      </c>
      <c r="C2690" s="9">
        <f t="shared" si="62"/>
        <v>186.624</v>
      </c>
    </row>
    <row r="2691" spans="1:3" x14ac:dyDescent="0.2">
      <c r="A2691" t="s">
        <v>97</v>
      </c>
      <c r="B2691">
        <v>24</v>
      </c>
      <c r="C2691" s="9">
        <f t="shared" si="62"/>
        <v>186.624</v>
      </c>
    </row>
    <row r="2692" spans="1:3" x14ac:dyDescent="0.2">
      <c r="A2692" t="s">
        <v>97</v>
      </c>
      <c r="B2692">
        <v>23</v>
      </c>
      <c r="C2692" s="9">
        <f t="shared" si="62"/>
        <v>164.25450000000001</v>
      </c>
    </row>
    <row r="2693" spans="1:3" x14ac:dyDescent="0.2">
      <c r="A2693" t="s">
        <v>97</v>
      </c>
      <c r="B2693">
        <v>22</v>
      </c>
      <c r="C2693" s="9">
        <f t="shared" si="62"/>
        <v>143.74799999999999</v>
      </c>
    </row>
    <row r="2694" spans="1:3" x14ac:dyDescent="0.2">
      <c r="A2694" t="s">
        <v>97</v>
      </c>
      <c r="B2694">
        <v>20</v>
      </c>
      <c r="C2694" s="9">
        <f t="shared" si="62"/>
        <v>108</v>
      </c>
    </row>
    <row r="2695" spans="1:3" x14ac:dyDescent="0.2">
      <c r="A2695" t="s">
        <v>97</v>
      </c>
      <c r="B2695">
        <v>22</v>
      </c>
      <c r="C2695" s="9">
        <f t="shared" si="62"/>
        <v>143.74799999999999</v>
      </c>
    </row>
    <row r="2696" spans="1:3" x14ac:dyDescent="0.2">
      <c r="A2696" t="s">
        <v>97</v>
      </c>
      <c r="B2696">
        <v>24</v>
      </c>
      <c r="C2696" s="9">
        <f t="shared" si="62"/>
        <v>186.624</v>
      </c>
    </row>
    <row r="2697" spans="1:3" x14ac:dyDescent="0.2">
      <c r="A2697" t="s">
        <v>97</v>
      </c>
      <c r="B2697">
        <v>23</v>
      </c>
      <c r="C2697" s="9">
        <f t="shared" si="62"/>
        <v>164.25450000000001</v>
      </c>
    </row>
    <row r="2698" spans="1:3" x14ac:dyDescent="0.2">
      <c r="A2698" t="s">
        <v>97</v>
      </c>
      <c r="B2698">
        <v>24</v>
      </c>
      <c r="C2698" s="9">
        <f t="shared" si="62"/>
        <v>186.624</v>
      </c>
    </row>
    <row r="2699" spans="1:3" x14ac:dyDescent="0.2">
      <c r="A2699" t="s">
        <v>97</v>
      </c>
      <c r="B2699">
        <v>23</v>
      </c>
      <c r="C2699" s="9">
        <f t="shared" si="62"/>
        <v>164.25450000000001</v>
      </c>
    </row>
    <row r="2700" spans="1:3" x14ac:dyDescent="0.2">
      <c r="A2700" t="s">
        <v>97</v>
      </c>
      <c r="B2700">
        <v>21</v>
      </c>
      <c r="C2700" s="9">
        <f t="shared" si="62"/>
        <v>125.0235</v>
      </c>
    </row>
    <row r="2701" spans="1:3" x14ac:dyDescent="0.2">
      <c r="A2701" t="s">
        <v>97</v>
      </c>
      <c r="B2701">
        <v>23</v>
      </c>
      <c r="C2701" s="9">
        <f t="shared" si="62"/>
        <v>164.25450000000001</v>
      </c>
    </row>
    <row r="2702" spans="1:3" x14ac:dyDescent="0.2">
      <c r="A2702" t="s">
        <v>97</v>
      </c>
      <c r="B2702">
        <v>23</v>
      </c>
      <c r="C2702" s="9">
        <f t="shared" si="62"/>
        <v>164.25450000000001</v>
      </c>
    </row>
    <row r="2703" spans="1:3" x14ac:dyDescent="0.2">
      <c r="A2703" t="s">
        <v>97</v>
      </c>
      <c r="B2703">
        <v>22</v>
      </c>
      <c r="C2703" s="9">
        <f t="shared" si="62"/>
        <v>143.74799999999999</v>
      </c>
    </row>
    <row r="2704" spans="1:3" x14ac:dyDescent="0.2">
      <c r="A2704" t="s">
        <v>97</v>
      </c>
      <c r="B2704">
        <v>25</v>
      </c>
      <c r="C2704" s="9">
        <f t="shared" si="62"/>
        <v>210.9375</v>
      </c>
    </row>
    <row r="2705" spans="1:3" x14ac:dyDescent="0.2">
      <c r="A2705" t="s">
        <v>97</v>
      </c>
      <c r="B2705">
        <v>25</v>
      </c>
      <c r="C2705" s="9">
        <f t="shared" si="62"/>
        <v>210.9375</v>
      </c>
    </row>
    <row r="2706" spans="1:3" x14ac:dyDescent="0.2">
      <c r="A2706" t="s">
        <v>97</v>
      </c>
      <c r="B2706">
        <v>20</v>
      </c>
      <c r="C2706" s="9">
        <f t="shared" si="62"/>
        <v>108</v>
      </c>
    </row>
    <row r="2707" spans="1:3" x14ac:dyDescent="0.2">
      <c r="A2707" t="s">
        <v>97</v>
      </c>
      <c r="B2707">
        <v>22</v>
      </c>
      <c r="C2707" s="9">
        <f t="shared" si="62"/>
        <v>143.74799999999999</v>
      </c>
    </row>
    <row r="2708" spans="1:3" x14ac:dyDescent="0.2">
      <c r="A2708" t="s">
        <v>97</v>
      </c>
      <c r="B2708">
        <v>21</v>
      </c>
      <c r="C2708" s="9">
        <f t="shared" si="62"/>
        <v>125.0235</v>
      </c>
    </row>
    <row r="2709" spans="1:3" x14ac:dyDescent="0.2">
      <c r="A2709" t="s">
        <v>97</v>
      </c>
      <c r="B2709">
        <v>22</v>
      </c>
      <c r="C2709" s="9">
        <f t="shared" si="62"/>
        <v>143.74799999999999</v>
      </c>
    </row>
    <row r="2710" spans="1:3" x14ac:dyDescent="0.2">
      <c r="A2710" t="s">
        <v>97</v>
      </c>
      <c r="B2710">
        <v>22</v>
      </c>
      <c r="C2710" s="9">
        <f t="shared" si="62"/>
        <v>143.74799999999999</v>
      </c>
    </row>
    <row r="2711" spans="1:3" x14ac:dyDescent="0.2">
      <c r="A2711" t="s">
        <v>97</v>
      </c>
      <c r="B2711">
        <v>21</v>
      </c>
      <c r="C2711" s="9">
        <f t="shared" si="62"/>
        <v>125.0235</v>
      </c>
    </row>
    <row r="2712" spans="1:3" x14ac:dyDescent="0.2">
      <c r="A2712" t="s">
        <v>97</v>
      </c>
      <c r="B2712">
        <v>22</v>
      </c>
      <c r="C2712" s="9">
        <f t="shared" si="62"/>
        <v>143.74799999999999</v>
      </c>
    </row>
    <row r="2713" spans="1:3" x14ac:dyDescent="0.2">
      <c r="A2713" t="s">
        <v>97</v>
      </c>
      <c r="B2713">
        <v>22</v>
      </c>
      <c r="C2713" s="9">
        <f t="shared" si="62"/>
        <v>143.74799999999999</v>
      </c>
    </row>
    <row r="2714" spans="1:3" x14ac:dyDescent="0.2">
      <c r="A2714" t="s">
        <v>97</v>
      </c>
      <c r="B2714">
        <v>24</v>
      </c>
      <c r="C2714" s="9">
        <f t="shared" si="62"/>
        <v>186.624</v>
      </c>
    </row>
    <row r="2715" spans="1:3" x14ac:dyDescent="0.2">
      <c r="A2715" t="s">
        <v>97</v>
      </c>
      <c r="B2715">
        <v>21</v>
      </c>
      <c r="C2715" s="9">
        <f t="shared" si="62"/>
        <v>125.0235</v>
      </c>
    </row>
    <row r="2716" spans="1:3" x14ac:dyDescent="0.2">
      <c r="A2716" t="s">
        <v>97</v>
      </c>
      <c r="B2716">
        <v>20</v>
      </c>
      <c r="C2716" s="9">
        <f t="shared" si="62"/>
        <v>108</v>
      </c>
    </row>
    <row r="2717" spans="1:3" x14ac:dyDescent="0.2">
      <c r="A2717" t="s">
        <v>97</v>
      </c>
      <c r="B2717">
        <v>22</v>
      </c>
      <c r="C2717" s="9">
        <f t="shared" si="62"/>
        <v>143.74799999999999</v>
      </c>
    </row>
    <row r="2718" spans="1:3" x14ac:dyDescent="0.2">
      <c r="A2718" t="s">
        <v>97</v>
      </c>
      <c r="B2718">
        <v>21</v>
      </c>
      <c r="C2718" s="9">
        <f t="shared" si="62"/>
        <v>125.0235</v>
      </c>
    </row>
    <row r="2719" spans="1:3" x14ac:dyDescent="0.2">
      <c r="A2719" t="s">
        <v>97</v>
      </c>
      <c r="B2719">
        <v>21</v>
      </c>
      <c r="C2719" s="9">
        <f t="shared" si="62"/>
        <v>125.0235</v>
      </c>
    </row>
    <row r="2720" spans="1:3" x14ac:dyDescent="0.2">
      <c r="A2720" t="s">
        <v>97</v>
      </c>
      <c r="B2720">
        <v>25</v>
      </c>
      <c r="C2720" s="9">
        <f t="shared" si="62"/>
        <v>210.9375</v>
      </c>
    </row>
    <row r="2721" spans="1:3" x14ac:dyDescent="0.2">
      <c r="A2721" t="s">
        <v>97</v>
      </c>
      <c r="B2721">
        <v>24</v>
      </c>
      <c r="C2721" s="9">
        <f t="shared" si="62"/>
        <v>186.624</v>
      </c>
    </row>
    <row r="2722" spans="1:3" x14ac:dyDescent="0.2">
      <c r="A2722" t="s">
        <v>97</v>
      </c>
      <c r="B2722">
        <v>20</v>
      </c>
      <c r="C2722" s="9">
        <f t="shared" si="62"/>
        <v>108</v>
      </c>
    </row>
    <row r="2723" spans="1:3" x14ac:dyDescent="0.2">
      <c r="A2723" t="s">
        <v>97</v>
      </c>
      <c r="B2723">
        <v>20</v>
      </c>
      <c r="C2723" s="9">
        <f t="shared" si="62"/>
        <v>108</v>
      </c>
    </row>
    <row r="2724" spans="1:3" x14ac:dyDescent="0.2">
      <c r="A2724" t="s">
        <v>97</v>
      </c>
      <c r="B2724">
        <v>24</v>
      </c>
      <c r="C2724" s="9">
        <f t="shared" si="62"/>
        <v>186.624</v>
      </c>
    </row>
    <row r="2725" spans="1:3" x14ac:dyDescent="0.2">
      <c r="A2725" t="s">
        <v>97</v>
      </c>
      <c r="B2725">
        <v>20</v>
      </c>
      <c r="C2725" s="9">
        <f t="shared" si="62"/>
        <v>108</v>
      </c>
    </row>
    <row r="2726" spans="1:3" x14ac:dyDescent="0.2">
      <c r="A2726" t="s">
        <v>97</v>
      </c>
      <c r="B2726">
        <v>23</v>
      </c>
      <c r="C2726" s="9">
        <f t="shared" si="62"/>
        <v>164.25450000000001</v>
      </c>
    </row>
    <row r="2727" spans="1:3" x14ac:dyDescent="0.2">
      <c r="A2727" t="s">
        <v>145</v>
      </c>
      <c r="B2727">
        <v>10</v>
      </c>
      <c r="C2727" s="9">
        <f>0.0145*(B2727^3.048)</f>
        <v>16.194517092818145</v>
      </c>
    </row>
    <row r="2728" spans="1:3" x14ac:dyDescent="0.2">
      <c r="A2728" t="s">
        <v>100</v>
      </c>
      <c r="B2728">
        <v>23</v>
      </c>
      <c r="C2728" s="9">
        <f>0.00468*(B2728^3.429)</f>
        <v>218.58009117409651</v>
      </c>
    </row>
    <row r="2729" spans="1:3" x14ac:dyDescent="0.2">
      <c r="A2729" t="s">
        <v>100</v>
      </c>
      <c r="B2729">
        <v>16</v>
      </c>
      <c r="C2729" s="9">
        <f t="shared" ref="C2729:C2792" si="63">0.00468*(B2729^3.429)</f>
        <v>62.975739158850224</v>
      </c>
    </row>
    <row r="2730" spans="1:3" x14ac:dyDescent="0.2">
      <c r="A2730" t="s">
        <v>100</v>
      </c>
      <c r="B2730">
        <v>22</v>
      </c>
      <c r="C2730" s="9">
        <f t="shared" si="63"/>
        <v>187.67793902365031</v>
      </c>
    </row>
    <row r="2731" spans="1:3" x14ac:dyDescent="0.2">
      <c r="A2731" t="s">
        <v>100</v>
      </c>
      <c r="B2731">
        <v>23</v>
      </c>
      <c r="C2731" s="9">
        <f t="shared" si="63"/>
        <v>218.58009117409651</v>
      </c>
    </row>
    <row r="2732" spans="1:3" x14ac:dyDescent="0.2">
      <c r="A2732" t="s">
        <v>100</v>
      </c>
      <c r="B2732">
        <v>15</v>
      </c>
      <c r="C2732" s="9">
        <f t="shared" si="63"/>
        <v>50.47342552396249</v>
      </c>
    </row>
    <row r="2733" spans="1:3" x14ac:dyDescent="0.2">
      <c r="A2733" t="s">
        <v>100</v>
      </c>
      <c r="B2733">
        <v>22</v>
      </c>
      <c r="C2733" s="9">
        <f t="shared" si="63"/>
        <v>187.67793902365031</v>
      </c>
    </row>
    <row r="2734" spans="1:3" x14ac:dyDescent="0.2">
      <c r="A2734" t="s">
        <v>100</v>
      </c>
      <c r="B2734">
        <v>23</v>
      </c>
      <c r="C2734" s="9">
        <f t="shared" si="63"/>
        <v>218.58009117409651</v>
      </c>
    </row>
    <row r="2735" spans="1:3" x14ac:dyDescent="0.2">
      <c r="A2735" t="s">
        <v>100</v>
      </c>
      <c r="B2735">
        <v>16</v>
      </c>
      <c r="C2735" s="9">
        <f t="shared" si="63"/>
        <v>62.975739158850224</v>
      </c>
    </row>
    <row r="2736" spans="1:3" x14ac:dyDescent="0.2">
      <c r="A2736" t="s">
        <v>100</v>
      </c>
      <c r="B2736">
        <v>18</v>
      </c>
      <c r="C2736" s="9">
        <f t="shared" si="63"/>
        <v>94.313806448933377</v>
      </c>
    </row>
    <row r="2737" spans="1:3" x14ac:dyDescent="0.2">
      <c r="A2737" t="s">
        <v>100</v>
      </c>
      <c r="B2737">
        <v>16</v>
      </c>
      <c r="C2737" s="9">
        <f t="shared" si="63"/>
        <v>62.975739158850224</v>
      </c>
    </row>
    <row r="2738" spans="1:3" x14ac:dyDescent="0.2">
      <c r="A2738" t="s">
        <v>100</v>
      </c>
      <c r="B2738">
        <v>24</v>
      </c>
      <c r="C2738" s="9">
        <f t="shared" si="63"/>
        <v>252.92409278964132</v>
      </c>
    </row>
    <row r="2739" spans="1:3" x14ac:dyDescent="0.2">
      <c r="A2739" t="s">
        <v>100</v>
      </c>
      <c r="B2739">
        <v>17</v>
      </c>
      <c r="C2739" s="9">
        <f t="shared" si="63"/>
        <v>77.527397321683324</v>
      </c>
    </row>
    <row r="2740" spans="1:3" x14ac:dyDescent="0.2">
      <c r="A2740" t="s">
        <v>100</v>
      </c>
      <c r="B2740">
        <v>21</v>
      </c>
      <c r="C2740" s="9">
        <f t="shared" si="63"/>
        <v>160.00583285306999</v>
      </c>
    </row>
    <row r="2741" spans="1:3" x14ac:dyDescent="0.2">
      <c r="A2741" t="s">
        <v>100</v>
      </c>
      <c r="B2741">
        <v>18</v>
      </c>
      <c r="C2741" s="9">
        <f t="shared" si="63"/>
        <v>94.313806448933377</v>
      </c>
    </row>
    <row r="2742" spans="1:3" x14ac:dyDescent="0.2">
      <c r="A2742" t="s">
        <v>100</v>
      </c>
      <c r="B2742">
        <v>16</v>
      </c>
      <c r="C2742" s="9">
        <f t="shared" si="63"/>
        <v>62.975739158850224</v>
      </c>
    </row>
    <row r="2743" spans="1:3" x14ac:dyDescent="0.2">
      <c r="A2743" t="s">
        <v>100</v>
      </c>
      <c r="B2743">
        <v>18</v>
      </c>
      <c r="C2743" s="9">
        <f t="shared" si="63"/>
        <v>94.313806448933377</v>
      </c>
    </row>
    <row r="2744" spans="1:3" x14ac:dyDescent="0.2">
      <c r="A2744" t="s">
        <v>100</v>
      </c>
      <c r="B2744">
        <v>21</v>
      </c>
      <c r="C2744" s="9">
        <f t="shared" si="63"/>
        <v>160.00583285306999</v>
      </c>
    </row>
    <row r="2745" spans="1:3" x14ac:dyDescent="0.2">
      <c r="A2745" t="s">
        <v>100</v>
      </c>
      <c r="B2745">
        <v>23</v>
      </c>
      <c r="C2745" s="9">
        <f t="shared" si="63"/>
        <v>218.58009117409651</v>
      </c>
    </row>
    <row r="2746" spans="1:3" x14ac:dyDescent="0.2">
      <c r="A2746" t="s">
        <v>100</v>
      </c>
      <c r="B2746">
        <v>25</v>
      </c>
      <c r="C2746" s="9">
        <f t="shared" si="63"/>
        <v>290.925736747065</v>
      </c>
    </row>
    <row r="2747" spans="1:3" x14ac:dyDescent="0.2">
      <c r="A2747" t="s">
        <v>100</v>
      </c>
      <c r="B2747">
        <v>21</v>
      </c>
      <c r="C2747" s="9">
        <f t="shared" si="63"/>
        <v>160.00583285306999</v>
      </c>
    </row>
    <row r="2748" spans="1:3" x14ac:dyDescent="0.2">
      <c r="A2748" t="s">
        <v>100</v>
      </c>
      <c r="B2748">
        <v>22</v>
      </c>
      <c r="C2748" s="9">
        <f t="shared" si="63"/>
        <v>187.67793902365031</v>
      </c>
    </row>
    <row r="2749" spans="1:3" x14ac:dyDescent="0.2">
      <c r="A2749" t="s">
        <v>100</v>
      </c>
      <c r="B2749">
        <v>16</v>
      </c>
      <c r="C2749" s="9">
        <f t="shared" si="63"/>
        <v>62.975739158850224</v>
      </c>
    </row>
    <row r="2750" spans="1:3" x14ac:dyDescent="0.2">
      <c r="A2750" t="s">
        <v>100</v>
      </c>
      <c r="B2750">
        <v>19</v>
      </c>
      <c r="C2750" s="9">
        <f t="shared" si="63"/>
        <v>113.52511506049841</v>
      </c>
    </row>
    <row r="2751" spans="1:3" x14ac:dyDescent="0.2">
      <c r="A2751" t="s">
        <v>100</v>
      </c>
      <c r="B2751">
        <v>23</v>
      </c>
      <c r="C2751" s="9">
        <f t="shared" si="63"/>
        <v>218.58009117409651</v>
      </c>
    </row>
    <row r="2752" spans="1:3" x14ac:dyDescent="0.2">
      <c r="A2752" t="s">
        <v>100</v>
      </c>
      <c r="B2752">
        <v>24</v>
      </c>
      <c r="C2752" s="9">
        <f t="shared" si="63"/>
        <v>252.92409278964132</v>
      </c>
    </row>
    <row r="2753" spans="1:3" x14ac:dyDescent="0.2">
      <c r="A2753" t="s">
        <v>100</v>
      </c>
      <c r="B2753">
        <v>18</v>
      </c>
      <c r="C2753" s="9">
        <f t="shared" si="63"/>
        <v>94.313806448933377</v>
      </c>
    </row>
    <row r="2754" spans="1:3" x14ac:dyDescent="0.2">
      <c r="A2754" t="s">
        <v>100</v>
      </c>
      <c r="B2754">
        <v>20</v>
      </c>
      <c r="C2754" s="9">
        <f t="shared" si="63"/>
        <v>135.35606123103423</v>
      </c>
    </row>
    <row r="2755" spans="1:3" x14ac:dyDescent="0.2">
      <c r="A2755" t="s">
        <v>100</v>
      </c>
      <c r="B2755">
        <v>19</v>
      </c>
      <c r="C2755" s="9">
        <f t="shared" si="63"/>
        <v>113.52511506049841</v>
      </c>
    </row>
    <row r="2756" spans="1:3" x14ac:dyDescent="0.2">
      <c r="A2756" t="s">
        <v>100</v>
      </c>
      <c r="B2756">
        <v>18</v>
      </c>
      <c r="C2756" s="9">
        <f t="shared" si="63"/>
        <v>94.313806448933377</v>
      </c>
    </row>
    <row r="2757" spans="1:3" x14ac:dyDescent="0.2">
      <c r="A2757" t="s">
        <v>100</v>
      </c>
      <c r="B2757">
        <v>21</v>
      </c>
      <c r="C2757" s="9">
        <f t="shared" si="63"/>
        <v>160.00583285306999</v>
      </c>
    </row>
    <row r="2758" spans="1:3" x14ac:dyDescent="0.2">
      <c r="A2758" t="s">
        <v>100</v>
      </c>
      <c r="B2758">
        <v>16</v>
      </c>
      <c r="C2758" s="9">
        <f t="shared" si="63"/>
        <v>62.975739158850224</v>
      </c>
    </row>
    <row r="2759" spans="1:3" x14ac:dyDescent="0.2">
      <c r="A2759" t="s">
        <v>100</v>
      </c>
      <c r="B2759">
        <v>21</v>
      </c>
      <c r="C2759" s="9">
        <f t="shared" si="63"/>
        <v>160.00583285306999</v>
      </c>
    </row>
    <row r="2760" spans="1:3" x14ac:dyDescent="0.2">
      <c r="A2760" t="s">
        <v>100</v>
      </c>
      <c r="B2760">
        <v>24</v>
      </c>
      <c r="C2760" s="9">
        <f t="shared" si="63"/>
        <v>252.92409278964132</v>
      </c>
    </row>
    <row r="2761" spans="1:3" x14ac:dyDescent="0.2">
      <c r="A2761" t="s">
        <v>100</v>
      </c>
      <c r="B2761">
        <v>22</v>
      </c>
      <c r="C2761" s="9">
        <f t="shared" si="63"/>
        <v>187.67793902365031</v>
      </c>
    </row>
    <row r="2762" spans="1:3" x14ac:dyDescent="0.2">
      <c r="A2762" t="s">
        <v>100</v>
      </c>
      <c r="B2762">
        <v>24</v>
      </c>
      <c r="C2762" s="9">
        <f t="shared" si="63"/>
        <v>252.92409278964132</v>
      </c>
    </row>
    <row r="2763" spans="1:3" x14ac:dyDescent="0.2">
      <c r="A2763" t="s">
        <v>100</v>
      </c>
      <c r="B2763">
        <v>18</v>
      </c>
      <c r="C2763" s="9">
        <f t="shared" si="63"/>
        <v>94.313806448933377</v>
      </c>
    </row>
    <row r="2764" spans="1:3" x14ac:dyDescent="0.2">
      <c r="A2764" t="s">
        <v>100</v>
      </c>
      <c r="B2764">
        <v>23</v>
      </c>
      <c r="C2764" s="9">
        <f t="shared" si="63"/>
        <v>218.58009117409651</v>
      </c>
    </row>
    <row r="2765" spans="1:3" x14ac:dyDescent="0.2">
      <c r="A2765" t="s">
        <v>100</v>
      </c>
      <c r="B2765">
        <v>21</v>
      </c>
      <c r="C2765" s="9">
        <f t="shared" si="63"/>
        <v>160.00583285306999</v>
      </c>
    </row>
    <row r="2766" spans="1:3" x14ac:dyDescent="0.2">
      <c r="A2766" t="s">
        <v>100</v>
      </c>
      <c r="B2766">
        <v>16</v>
      </c>
      <c r="C2766" s="9">
        <f t="shared" si="63"/>
        <v>62.975739158850224</v>
      </c>
    </row>
    <row r="2767" spans="1:3" x14ac:dyDescent="0.2">
      <c r="A2767" t="s">
        <v>100</v>
      </c>
      <c r="B2767">
        <v>24</v>
      </c>
      <c r="C2767" s="9">
        <f t="shared" si="63"/>
        <v>252.92409278964132</v>
      </c>
    </row>
    <row r="2768" spans="1:3" x14ac:dyDescent="0.2">
      <c r="A2768" t="s">
        <v>100</v>
      </c>
      <c r="B2768">
        <v>17</v>
      </c>
      <c r="C2768" s="9">
        <f t="shared" si="63"/>
        <v>77.527397321683324</v>
      </c>
    </row>
    <row r="2769" spans="1:3" x14ac:dyDescent="0.2">
      <c r="A2769" t="s">
        <v>100</v>
      </c>
      <c r="B2769">
        <v>23</v>
      </c>
      <c r="C2769" s="9">
        <f t="shared" si="63"/>
        <v>218.58009117409651</v>
      </c>
    </row>
    <row r="2770" spans="1:3" x14ac:dyDescent="0.2">
      <c r="A2770" t="s">
        <v>100</v>
      </c>
      <c r="B2770">
        <v>17</v>
      </c>
      <c r="C2770" s="9">
        <f t="shared" si="63"/>
        <v>77.527397321683324</v>
      </c>
    </row>
    <row r="2771" spans="1:3" x14ac:dyDescent="0.2">
      <c r="A2771" t="s">
        <v>100</v>
      </c>
      <c r="B2771">
        <v>20</v>
      </c>
      <c r="C2771" s="9">
        <f t="shared" si="63"/>
        <v>135.35606123103423</v>
      </c>
    </row>
    <row r="2772" spans="1:3" x14ac:dyDescent="0.2">
      <c r="A2772" t="s">
        <v>100</v>
      </c>
      <c r="B2772">
        <v>24</v>
      </c>
      <c r="C2772" s="9">
        <f t="shared" si="63"/>
        <v>252.92409278964132</v>
      </c>
    </row>
    <row r="2773" spans="1:3" x14ac:dyDescent="0.2">
      <c r="A2773" t="s">
        <v>100</v>
      </c>
      <c r="B2773">
        <v>15</v>
      </c>
      <c r="C2773" s="9">
        <f t="shared" si="63"/>
        <v>50.47342552396249</v>
      </c>
    </row>
    <row r="2774" spans="1:3" x14ac:dyDescent="0.2">
      <c r="A2774" t="s">
        <v>100</v>
      </c>
      <c r="B2774">
        <v>19</v>
      </c>
      <c r="C2774" s="9">
        <f t="shared" si="63"/>
        <v>113.52511506049841</v>
      </c>
    </row>
    <row r="2775" spans="1:3" x14ac:dyDescent="0.2">
      <c r="A2775" t="s">
        <v>100</v>
      </c>
      <c r="B2775">
        <v>23</v>
      </c>
      <c r="C2775" s="9">
        <f t="shared" si="63"/>
        <v>218.58009117409651</v>
      </c>
    </row>
    <row r="2776" spans="1:3" x14ac:dyDescent="0.2">
      <c r="A2776" t="s">
        <v>100</v>
      </c>
      <c r="B2776">
        <v>16</v>
      </c>
      <c r="C2776" s="9">
        <f t="shared" si="63"/>
        <v>62.975739158850224</v>
      </c>
    </row>
    <row r="2777" spans="1:3" x14ac:dyDescent="0.2">
      <c r="A2777" t="s">
        <v>100</v>
      </c>
      <c r="B2777">
        <v>16</v>
      </c>
      <c r="C2777" s="9">
        <f t="shared" si="63"/>
        <v>62.975739158850224</v>
      </c>
    </row>
    <row r="2778" spans="1:3" x14ac:dyDescent="0.2">
      <c r="A2778" t="s">
        <v>100</v>
      </c>
      <c r="B2778">
        <v>21</v>
      </c>
      <c r="C2778" s="9">
        <f t="shared" si="63"/>
        <v>160.00583285306999</v>
      </c>
    </row>
    <row r="2779" spans="1:3" x14ac:dyDescent="0.2">
      <c r="A2779" t="s">
        <v>100</v>
      </c>
      <c r="B2779">
        <v>18</v>
      </c>
      <c r="C2779" s="9">
        <f t="shared" si="63"/>
        <v>94.313806448933377</v>
      </c>
    </row>
    <row r="2780" spans="1:3" x14ac:dyDescent="0.2">
      <c r="A2780" t="s">
        <v>100</v>
      </c>
      <c r="B2780">
        <v>16</v>
      </c>
      <c r="C2780" s="9">
        <f t="shared" si="63"/>
        <v>62.975739158850224</v>
      </c>
    </row>
    <row r="2781" spans="1:3" x14ac:dyDescent="0.2">
      <c r="A2781" t="s">
        <v>100</v>
      </c>
      <c r="B2781">
        <v>15</v>
      </c>
      <c r="C2781" s="9">
        <f t="shared" si="63"/>
        <v>50.47342552396249</v>
      </c>
    </row>
    <row r="2782" spans="1:3" x14ac:dyDescent="0.2">
      <c r="A2782" t="s">
        <v>100</v>
      </c>
      <c r="B2782">
        <v>17</v>
      </c>
      <c r="C2782" s="9">
        <f t="shared" si="63"/>
        <v>77.527397321683324</v>
      </c>
    </row>
    <row r="2783" spans="1:3" x14ac:dyDescent="0.2">
      <c r="A2783" t="s">
        <v>100</v>
      </c>
      <c r="B2783">
        <v>16</v>
      </c>
      <c r="C2783" s="9">
        <f t="shared" si="63"/>
        <v>62.975739158850224</v>
      </c>
    </row>
    <row r="2784" spans="1:3" x14ac:dyDescent="0.2">
      <c r="A2784" t="s">
        <v>100</v>
      </c>
      <c r="B2784">
        <v>24</v>
      </c>
      <c r="C2784" s="9">
        <f t="shared" si="63"/>
        <v>252.92409278964132</v>
      </c>
    </row>
    <row r="2785" spans="1:3" x14ac:dyDescent="0.2">
      <c r="A2785" t="s">
        <v>100</v>
      </c>
      <c r="B2785">
        <v>18</v>
      </c>
      <c r="C2785" s="9">
        <f t="shared" si="63"/>
        <v>94.313806448933377</v>
      </c>
    </row>
    <row r="2786" spans="1:3" x14ac:dyDescent="0.2">
      <c r="A2786" t="s">
        <v>100</v>
      </c>
      <c r="B2786">
        <v>18</v>
      </c>
      <c r="C2786" s="9">
        <f t="shared" si="63"/>
        <v>94.313806448933377</v>
      </c>
    </row>
    <row r="2787" spans="1:3" x14ac:dyDescent="0.2">
      <c r="A2787" t="s">
        <v>100</v>
      </c>
      <c r="B2787">
        <v>17</v>
      </c>
      <c r="C2787" s="9">
        <f t="shared" si="63"/>
        <v>77.527397321683324</v>
      </c>
    </row>
    <row r="2788" spans="1:3" x14ac:dyDescent="0.2">
      <c r="A2788" t="s">
        <v>100</v>
      </c>
      <c r="B2788">
        <v>23</v>
      </c>
      <c r="C2788" s="9">
        <f t="shared" si="63"/>
        <v>218.58009117409651</v>
      </c>
    </row>
    <row r="2789" spans="1:3" x14ac:dyDescent="0.2">
      <c r="A2789" t="s">
        <v>100</v>
      </c>
      <c r="B2789">
        <v>20</v>
      </c>
      <c r="C2789" s="9">
        <f t="shared" si="63"/>
        <v>135.35606123103423</v>
      </c>
    </row>
    <row r="2790" spans="1:3" x14ac:dyDescent="0.2">
      <c r="A2790" t="s">
        <v>100</v>
      </c>
      <c r="B2790">
        <v>23</v>
      </c>
      <c r="C2790" s="9">
        <f t="shared" si="63"/>
        <v>218.58009117409651</v>
      </c>
    </row>
    <row r="2791" spans="1:3" x14ac:dyDescent="0.2">
      <c r="A2791" t="s">
        <v>100</v>
      </c>
      <c r="B2791">
        <v>23</v>
      </c>
      <c r="C2791" s="9">
        <f t="shared" si="63"/>
        <v>218.58009117409651</v>
      </c>
    </row>
    <row r="2792" spans="1:3" x14ac:dyDescent="0.2">
      <c r="A2792" t="s">
        <v>100</v>
      </c>
      <c r="B2792">
        <v>16</v>
      </c>
      <c r="C2792" s="9">
        <f t="shared" si="63"/>
        <v>62.975739158850224</v>
      </c>
    </row>
    <row r="2793" spans="1:3" x14ac:dyDescent="0.2">
      <c r="A2793" t="s">
        <v>100</v>
      </c>
      <c r="B2793">
        <v>23</v>
      </c>
      <c r="C2793" s="9">
        <f t="shared" ref="C2793:C2804" si="64">0.00468*(B2793^3.429)</f>
        <v>218.58009117409651</v>
      </c>
    </row>
    <row r="2794" spans="1:3" x14ac:dyDescent="0.2">
      <c r="A2794" t="s">
        <v>100</v>
      </c>
      <c r="B2794">
        <v>22</v>
      </c>
      <c r="C2794" s="9">
        <f t="shared" si="64"/>
        <v>187.67793902365031</v>
      </c>
    </row>
    <row r="2795" spans="1:3" x14ac:dyDescent="0.2">
      <c r="A2795" t="s">
        <v>100</v>
      </c>
      <c r="B2795">
        <v>15</v>
      </c>
      <c r="C2795" s="9">
        <f t="shared" si="64"/>
        <v>50.47342552396249</v>
      </c>
    </row>
    <row r="2796" spans="1:3" x14ac:dyDescent="0.2">
      <c r="A2796" t="s">
        <v>100</v>
      </c>
      <c r="B2796">
        <v>20</v>
      </c>
      <c r="C2796" s="9">
        <f t="shared" si="64"/>
        <v>135.35606123103423</v>
      </c>
    </row>
    <row r="2797" spans="1:3" x14ac:dyDescent="0.2">
      <c r="A2797" t="s">
        <v>100</v>
      </c>
      <c r="B2797">
        <v>23</v>
      </c>
      <c r="C2797" s="9">
        <f t="shared" si="64"/>
        <v>218.58009117409651</v>
      </c>
    </row>
    <row r="2798" spans="1:3" x14ac:dyDescent="0.2">
      <c r="A2798" t="s">
        <v>100</v>
      </c>
      <c r="B2798">
        <v>16</v>
      </c>
      <c r="C2798" s="9">
        <f t="shared" si="64"/>
        <v>62.975739158850224</v>
      </c>
    </row>
    <row r="2799" spans="1:3" x14ac:dyDescent="0.2">
      <c r="A2799" t="s">
        <v>100</v>
      </c>
      <c r="B2799">
        <v>24</v>
      </c>
      <c r="C2799" s="9">
        <f t="shared" si="64"/>
        <v>252.92409278964132</v>
      </c>
    </row>
    <row r="2800" spans="1:3" x14ac:dyDescent="0.2">
      <c r="A2800" t="s">
        <v>100</v>
      </c>
      <c r="B2800">
        <v>21</v>
      </c>
      <c r="C2800" s="9">
        <f t="shared" si="64"/>
        <v>160.00583285306999</v>
      </c>
    </row>
    <row r="2801" spans="1:3" x14ac:dyDescent="0.2">
      <c r="A2801" t="s">
        <v>100</v>
      </c>
      <c r="B2801">
        <v>16</v>
      </c>
      <c r="C2801" s="9">
        <f t="shared" si="64"/>
        <v>62.975739158850224</v>
      </c>
    </row>
    <row r="2802" spans="1:3" x14ac:dyDescent="0.2">
      <c r="A2802" t="s">
        <v>100</v>
      </c>
      <c r="B2802">
        <v>16</v>
      </c>
      <c r="C2802" s="9">
        <f t="shared" si="64"/>
        <v>62.975739158850224</v>
      </c>
    </row>
    <row r="2803" spans="1:3" x14ac:dyDescent="0.2">
      <c r="A2803" t="s">
        <v>100</v>
      </c>
      <c r="B2803">
        <v>15</v>
      </c>
      <c r="C2803" s="9">
        <f t="shared" si="64"/>
        <v>50.47342552396249</v>
      </c>
    </row>
    <row r="2804" spans="1:3" x14ac:dyDescent="0.2">
      <c r="A2804" t="s">
        <v>100</v>
      </c>
      <c r="B2804">
        <v>24</v>
      </c>
      <c r="C2804" s="9">
        <f t="shared" si="64"/>
        <v>252.92409278964132</v>
      </c>
    </row>
    <row r="2805" spans="1:3" x14ac:dyDescent="0.2">
      <c r="A2805" t="s">
        <v>126</v>
      </c>
      <c r="B2805">
        <v>30</v>
      </c>
      <c r="C2805" s="9">
        <f>0.0156*(B2805^3.064)</f>
        <v>523.62952069353844</v>
      </c>
    </row>
    <row r="2806" spans="1:3" x14ac:dyDescent="0.2">
      <c r="A2806" t="s">
        <v>126</v>
      </c>
      <c r="B2806">
        <v>33</v>
      </c>
      <c r="C2806" s="9">
        <f>0.0156*(B2806^3.064)</f>
        <v>701.21518153671423</v>
      </c>
    </row>
    <row r="2807" spans="1:3" x14ac:dyDescent="0.2">
      <c r="A2807" t="s">
        <v>103</v>
      </c>
      <c r="B2807">
        <v>33</v>
      </c>
      <c r="C2807" s="9">
        <f>0.025*(B2807^2.921)</f>
        <v>681.5837490874876</v>
      </c>
    </row>
    <row r="2808" spans="1:3" x14ac:dyDescent="0.2">
      <c r="A2808" t="s">
        <v>103</v>
      </c>
      <c r="B2808">
        <v>29</v>
      </c>
      <c r="C2808" s="9">
        <f t="shared" ref="C2808:C2853" si="65">0.025*(B2808^2.921)</f>
        <v>467.30944683142798</v>
      </c>
    </row>
    <row r="2809" spans="1:3" x14ac:dyDescent="0.2">
      <c r="A2809" t="s">
        <v>103</v>
      </c>
      <c r="B2809">
        <v>26</v>
      </c>
      <c r="C2809" s="9">
        <f t="shared" si="65"/>
        <v>339.68561682231541</v>
      </c>
    </row>
    <row r="2810" spans="1:3" x14ac:dyDescent="0.2">
      <c r="A2810" t="s">
        <v>103</v>
      </c>
      <c r="B2810">
        <v>34</v>
      </c>
      <c r="C2810" s="9">
        <f t="shared" si="65"/>
        <v>743.68654702048343</v>
      </c>
    </row>
    <row r="2811" spans="1:3" x14ac:dyDescent="0.2">
      <c r="A2811" t="s">
        <v>103</v>
      </c>
      <c r="B2811">
        <v>31</v>
      </c>
      <c r="C2811" s="9">
        <f t="shared" si="65"/>
        <v>567.81585668841456</v>
      </c>
    </row>
    <row r="2812" spans="1:3" x14ac:dyDescent="0.2">
      <c r="A2812" t="s">
        <v>103</v>
      </c>
      <c r="B2812">
        <v>33</v>
      </c>
      <c r="C2812" s="9">
        <f t="shared" si="65"/>
        <v>681.5837490874876</v>
      </c>
    </row>
    <row r="2813" spans="1:3" x14ac:dyDescent="0.2">
      <c r="A2813" t="s">
        <v>103</v>
      </c>
      <c r="B2813">
        <v>32</v>
      </c>
      <c r="C2813" s="9">
        <f t="shared" si="65"/>
        <v>622.99289732751743</v>
      </c>
    </row>
    <row r="2814" spans="1:3" x14ac:dyDescent="0.2">
      <c r="A2814" t="s">
        <v>103</v>
      </c>
      <c r="B2814">
        <v>26</v>
      </c>
      <c r="C2814" s="9">
        <f t="shared" si="65"/>
        <v>339.68561682231541</v>
      </c>
    </row>
    <row r="2815" spans="1:3" x14ac:dyDescent="0.2">
      <c r="A2815" t="s">
        <v>103</v>
      </c>
      <c r="B2815">
        <v>26</v>
      </c>
      <c r="C2815" s="9">
        <f t="shared" si="65"/>
        <v>339.68561682231541</v>
      </c>
    </row>
    <row r="2816" spans="1:3" x14ac:dyDescent="0.2">
      <c r="A2816" t="s">
        <v>103</v>
      </c>
      <c r="B2816">
        <v>28</v>
      </c>
      <c r="C2816" s="9">
        <f t="shared" si="65"/>
        <v>421.78255980080121</v>
      </c>
    </row>
    <row r="2817" spans="1:3" x14ac:dyDescent="0.2">
      <c r="A2817" t="s">
        <v>103</v>
      </c>
      <c r="B2817">
        <v>30</v>
      </c>
      <c r="C2817" s="9">
        <f t="shared" si="65"/>
        <v>515.95424946399112</v>
      </c>
    </row>
    <row r="2818" spans="1:3" x14ac:dyDescent="0.2">
      <c r="A2818" t="s">
        <v>103</v>
      </c>
      <c r="B2818">
        <v>28</v>
      </c>
      <c r="C2818" s="9">
        <f t="shared" si="65"/>
        <v>421.78255980080121</v>
      </c>
    </row>
    <row r="2819" spans="1:3" x14ac:dyDescent="0.2">
      <c r="A2819" t="s">
        <v>103</v>
      </c>
      <c r="B2819">
        <v>31</v>
      </c>
      <c r="C2819" s="9">
        <f t="shared" si="65"/>
        <v>567.81585668841456</v>
      </c>
    </row>
    <row r="2820" spans="1:3" x14ac:dyDescent="0.2">
      <c r="A2820" t="s">
        <v>103</v>
      </c>
      <c r="B2820">
        <v>34</v>
      </c>
      <c r="C2820" s="9">
        <f t="shared" si="65"/>
        <v>743.68654702048343</v>
      </c>
    </row>
    <row r="2821" spans="1:3" x14ac:dyDescent="0.2">
      <c r="A2821" t="s">
        <v>103</v>
      </c>
      <c r="B2821">
        <v>29</v>
      </c>
      <c r="C2821" s="9">
        <f t="shared" si="65"/>
        <v>467.30944683142798</v>
      </c>
    </row>
    <row r="2822" spans="1:3" x14ac:dyDescent="0.2">
      <c r="A2822" t="s">
        <v>103</v>
      </c>
      <c r="B2822">
        <v>30</v>
      </c>
      <c r="C2822" s="9">
        <f t="shared" si="65"/>
        <v>515.95424946399112</v>
      </c>
    </row>
    <row r="2823" spans="1:3" x14ac:dyDescent="0.2">
      <c r="A2823" t="s">
        <v>103</v>
      </c>
      <c r="B2823">
        <v>31</v>
      </c>
      <c r="C2823" s="9">
        <f t="shared" si="65"/>
        <v>567.81585668841456</v>
      </c>
    </row>
    <row r="2824" spans="1:3" x14ac:dyDescent="0.2">
      <c r="A2824" t="s">
        <v>103</v>
      </c>
      <c r="B2824">
        <v>25</v>
      </c>
      <c r="C2824" s="9">
        <f t="shared" si="65"/>
        <v>302.91639105698971</v>
      </c>
    </row>
    <row r="2825" spans="1:3" x14ac:dyDescent="0.2">
      <c r="A2825" t="s">
        <v>103</v>
      </c>
      <c r="B2825">
        <v>32</v>
      </c>
      <c r="C2825" s="9">
        <f t="shared" si="65"/>
        <v>622.99289732751743</v>
      </c>
    </row>
    <row r="2826" spans="1:3" x14ac:dyDescent="0.2">
      <c r="A2826" t="s">
        <v>103</v>
      </c>
      <c r="B2826">
        <v>32</v>
      </c>
      <c r="C2826" s="9">
        <f t="shared" si="65"/>
        <v>622.99289732751743</v>
      </c>
    </row>
    <row r="2827" spans="1:3" x14ac:dyDescent="0.2">
      <c r="A2827" t="s">
        <v>103</v>
      </c>
      <c r="B2827">
        <v>35</v>
      </c>
      <c r="C2827" s="9">
        <f t="shared" si="65"/>
        <v>809.39919145421948</v>
      </c>
    </row>
    <row r="2828" spans="1:3" x14ac:dyDescent="0.2">
      <c r="A2828" t="s">
        <v>103</v>
      </c>
      <c r="B2828">
        <v>25</v>
      </c>
      <c r="C2828" s="9">
        <f t="shared" si="65"/>
        <v>302.91639105698971</v>
      </c>
    </row>
    <row r="2829" spans="1:3" x14ac:dyDescent="0.2">
      <c r="A2829" t="s">
        <v>103</v>
      </c>
      <c r="B2829">
        <v>33</v>
      </c>
      <c r="C2829" s="9">
        <f t="shared" si="65"/>
        <v>681.5837490874876</v>
      </c>
    </row>
    <row r="2830" spans="1:3" x14ac:dyDescent="0.2">
      <c r="A2830" t="s">
        <v>103</v>
      </c>
      <c r="B2830">
        <v>34</v>
      </c>
      <c r="C2830" s="9">
        <f t="shared" si="65"/>
        <v>743.68654702048343</v>
      </c>
    </row>
    <row r="2831" spans="1:3" x14ac:dyDescent="0.2">
      <c r="A2831" t="s">
        <v>103</v>
      </c>
      <c r="B2831">
        <v>35</v>
      </c>
      <c r="C2831" s="9">
        <f t="shared" si="65"/>
        <v>809.39919145421948</v>
      </c>
    </row>
    <row r="2832" spans="1:3" x14ac:dyDescent="0.2">
      <c r="A2832" t="s">
        <v>103</v>
      </c>
      <c r="B2832">
        <v>25</v>
      </c>
      <c r="C2832" s="9">
        <f t="shared" si="65"/>
        <v>302.91639105698971</v>
      </c>
    </row>
    <row r="2833" spans="1:3" x14ac:dyDescent="0.2">
      <c r="A2833" t="s">
        <v>103</v>
      </c>
      <c r="B2833">
        <v>30</v>
      </c>
      <c r="C2833" s="9">
        <f t="shared" si="65"/>
        <v>515.95424946399112</v>
      </c>
    </row>
    <row r="2834" spans="1:3" x14ac:dyDescent="0.2">
      <c r="A2834" t="s">
        <v>103</v>
      </c>
      <c r="B2834">
        <v>26</v>
      </c>
      <c r="C2834" s="9">
        <f t="shared" si="65"/>
        <v>339.68561682231541</v>
      </c>
    </row>
    <row r="2835" spans="1:3" x14ac:dyDescent="0.2">
      <c r="A2835" t="s">
        <v>103</v>
      </c>
      <c r="B2835">
        <v>30</v>
      </c>
      <c r="C2835" s="9">
        <f t="shared" si="65"/>
        <v>515.95424946399112</v>
      </c>
    </row>
    <row r="2836" spans="1:3" x14ac:dyDescent="0.2">
      <c r="A2836" t="s">
        <v>103</v>
      </c>
      <c r="B2836">
        <v>29</v>
      </c>
      <c r="C2836" s="9">
        <f t="shared" si="65"/>
        <v>467.30944683142798</v>
      </c>
    </row>
    <row r="2837" spans="1:3" x14ac:dyDescent="0.2">
      <c r="A2837" t="s">
        <v>103</v>
      </c>
      <c r="B2837">
        <v>30</v>
      </c>
      <c r="C2837" s="9">
        <f t="shared" si="65"/>
        <v>515.95424946399112</v>
      </c>
    </row>
    <row r="2838" spans="1:3" x14ac:dyDescent="0.2">
      <c r="A2838" t="s">
        <v>103</v>
      </c>
      <c r="B2838">
        <v>32</v>
      </c>
      <c r="C2838" s="9">
        <f t="shared" si="65"/>
        <v>622.99289732751743</v>
      </c>
    </row>
    <row r="2839" spans="1:3" x14ac:dyDescent="0.2">
      <c r="A2839" t="s">
        <v>103</v>
      </c>
      <c r="B2839">
        <v>29</v>
      </c>
      <c r="C2839" s="9">
        <f t="shared" si="65"/>
        <v>467.30944683142798</v>
      </c>
    </row>
    <row r="2840" spans="1:3" x14ac:dyDescent="0.2">
      <c r="A2840" t="s">
        <v>103</v>
      </c>
      <c r="B2840">
        <v>28</v>
      </c>
      <c r="C2840" s="9">
        <f t="shared" si="65"/>
        <v>421.78255980080121</v>
      </c>
    </row>
    <row r="2841" spans="1:3" x14ac:dyDescent="0.2">
      <c r="A2841" t="s">
        <v>103</v>
      </c>
      <c r="B2841">
        <v>30</v>
      </c>
      <c r="C2841" s="9">
        <f t="shared" si="65"/>
        <v>515.95424946399112</v>
      </c>
    </row>
    <row r="2842" spans="1:3" x14ac:dyDescent="0.2">
      <c r="A2842" t="s">
        <v>103</v>
      </c>
      <c r="B2842">
        <v>26</v>
      </c>
      <c r="C2842" s="9">
        <f t="shared" si="65"/>
        <v>339.68561682231541</v>
      </c>
    </row>
    <row r="2843" spans="1:3" x14ac:dyDescent="0.2">
      <c r="A2843" t="s">
        <v>103</v>
      </c>
      <c r="B2843">
        <v>32</v>
      </c>
      <c r="C2843" s="9">
        <f t="shared" si="65"/>
        <v>622.99289732751743</v>
      </c>
    </row>
    <row r="2844" spans="1:3" x14ac:dyDescent="0.2">
      <c r="A2844" t="s">
        <v>103</v>
      </c>
      <c r="B2844">
        <v>34</v>
      </c>
      <c r="C2844" s="9">
        <f t="shared" si="65"/>
        <v>743.68654702048343</v>
      </c>
    </row>
    <row r="2845" spans="1:3" x14ac:dyDescent="0.2">
      <c r="A2845" t="s">
        <v>103</v>
      </c>
      <c r="B2845">
        <v>35</v>
      </c>
      <c r="C2845" s="9">
        <f t="shared" si="65"/>
        <v>809.39919145421948</v>
      </c>
    </row>
    <row r="2846" spans="1:3" x14ac:dyDescent="0.2">
      <c r="A2846" t="s">
        <v>103</v>
      </c>
      <c r="B2846">
        <v>25</v>
      </c>
      <c r="C2846" s="9">
        <f t="shared" si="65"/>
        <v>302.91639105698971</v>
      </c>
    </row>
    <row r="2847" spans="1:3" x14ac:dyDescent="0.2">
      <c r="A2847" t="s">
        <v>103</v>
      </c>
      <c r="B2847">
        <v>27</v>
      </c>
      <c r="C2847" s="9">
        <f t="shared" si="65"/>
        <v>379.27442951414741</v>
      </c>
    </row>
    <row r="2848" spans="1:3" x14ac:dyDescent="0.2">
      <c r="A2848" t="s">
        <v>103</v>
      </c>
      <c r="B2848">
        <v>25</v>
      </c>
      <c r="C2848" s="9">
        <f t="shared" si="65"/>
        <v>302.91639105698971</v>
      </c>
    </row>
    <row r="2849" spans="1:3" x14ac:dyDescent="0.2">
      <c r="A2849" t="s">
        <v>103</v>
      </c>
      <c r="B2849">
        <v>26</v>
      </c>
      <c r="C2849" s="9">
        <f t="shared" si="65"/>
        <v>339.68561682231541</v>
      </c>
    </row>
    <row r="2850" spans="1:3" x14ac:dyDescent="0.2">
      <c r="A2850" t="s">
        <v>103</v>
      </c>
      <c r="B2850">
        <v>35</v>
      </c>
      <c r="C2850" s="9">
        <f t="shared" si="65"/>
        <v>809.39919145421948</v>
      </c>
    </row>
    <row r="2851" spans="1:3" x14ac:dyDescent="0.2">
      <c r="A2851" t="s">
        <v>103</v>
      </c>
      <c r="B2851">
        <v>33</v>
      </c>
      <c r="C2851" s="9">
        <f t="shared" si="65"/>
        <v>681.5837490874876</v>
      </c>
    </row>
    <row r="2852" spans="1:3" x14ac:dyDescent="0.2">
      <c r="A2852" t="s">
        <v>103</v>
      </c>
      <c r="B2852">
        <v>26</v>
      </c>
      <c r="C2852" s="9">
        <f t="shared" si="65"/>
        <v>339.68561682231541</v>
      </c>
    </row>
    <row r="2853" spans="1:3" x14ac:dyDescent="0.2">
      <c r="A2853" t="s">
        <v>103</v>
      </c>
      <c r="B2853">
        <v>34</v>
      </c>
      <c r="C2853" s="9">
        <f t="shared" si="65"/>
        <v>743.68654702048343</v>
      </c>
    </row>
    <row r="2854" spans="1:3" x14ac:dyDescent="0.2">
      <c r="A2854" t="s">
        <v>129</v>
      </c>
      <c r="B2854">
        <v>90</v>
      </c>
      <c r="C2854" s="9">
        <f>0.00497*(B2854^3.083)</f>
        <v>5263.638384830434</v>
      </c>
    </row>
    <row r="2855" spans="1:3" x14ac:dyDescent="0.2">
      <c r="A2855" t="s">
        <v>148</v>
      </c>
      <c r="B2855">
        <v>2</v>
      </c>
      <c r="C2855" s="9">
        <f>0.0182*(B2855^3.152)</f>
        <v>0.16177743089218163</v>
      </c>
    </row>
    <row r="2856" spans="1:3" x14ac:dyDescent="0.2">
      <c r="A2856" t="s">
        <v>148</v>
      </c>
      <c r="B2856">
        <v>2</v>
      </c>
      <c r="C2856" s="9">
        <f t="shared" ref="C2856:C2919" si="66">0.0182*(B2856^3.152)</f>
        <v>0.16177743089218163</v>
      </c>
    </row>
    <row r="2857" spans="1:3" x14ac:dyDescent="0.2">
      <c r="A2857" t="s">
        <v>148</v>
      </c>
      <c r="B2857">
        <v>4</v>
      </c>
      <c r="C2857" s="9">
        <f t="shared" si="66"/>
        <v>1.4380185245095933</v>
      </c>
    </row>
    <row r="2858" spans="1:3" x14ac:dyDescent="0.2">
      <c r="A2858" t="s">
        <v>148</v>
      </c>
      <c r="B2858">
        <v>3</v>
      </c>
      <c r="C2858" s="9">
        <f t="shared" si="66"/>
        <v>0.58070769757017249</v>
      </c>
    </row>
    <row r="2859" spans="1:3" x14ac:dyDescent="0.2">
      <c r="A2859" t="s">
        <v>148</v>
      </c>
      <c r="B2859">
        <v>2</v>
      </c>
      <c r="C2859" s="9">
        <f t="shared" si="66"/>
        <v>0.16177743089218163</v>
      </c>
    </row>
    <row r="2860" spans="1:3" x14ac:dyDescent="0.2">
      <c r="A2860" t="s">
        <v>148</v>
      </c>
      <c r="B2860">
        <v>4</v>
      </c>
      <c r="C2860" s="9">
        <f t="shared" si="66"/>
        <v>1.4380185245095933</v>
      </c>
    </row>
    <row r="2861" spans="1:3" x14ac:dyDescent="0.2">
      <c r="A2861" t="s">
        <v>148</v>
      </c>
      <c r="B2861">
        <v>3</v>
      </c>
      <c r="C2861" s="9">
        <f t="shared" si="66"/>
        <v>0.58070769757017249</v>
      </c>
    </row>
    <row r="2862" spans="1:3" x14ac:dyDescent="0.2">
      <c r="A2862" t="s">
        <v>148</v>
      </c>
      <c r="B2862">
        <v>3</v>
      </c>
      <c r="C2862" s="9">
        <f t="shared" si="66"/>
        <v>0.58070769757017249</v>
      </c>
    </row>
    <row r="2863" spans="1:3" x14ac:dyDescent="0.2">
      <c r="A2863" t="s">
        <v>148</v>
      </c>
      <c r="B2863">
        <v>4</v>
      </c>
      <c r="C2863" s="9">
        <f t="shared" si="66"/>
        <v>1.4380185245095933</v>
      </c>
    </row>
    <row r="2864" spans="1:3" x14ac:dyDescent="0.2">
      <c r="A2864" t="s">
        <v>148</v>
      </c>
      <c r="B2864">
        <v>2</v>
      </c>
      <c r="C2864" s="9">
        <f t="shared" si="66"/>
        <v>0.16177743089218163</v>
      </c>
    </row>
    <row r="2865" spans="1:3" x14ac:dyDescent="0.2">
      <c r="A2865" t="s">
        <v>148</v>
      </c>
      <c r="B2865">
        <v>4</v>
      </c>
      <c r="C2865" s="9">
        <f t="shared" si="66"/>
        <v>1.4380185245095933</v>
      </c>
    </row>
    <row r="2866" spans="1:3" x14ac:dyDescent="0.2">
      <c r="A2866" t="s">
        <v>148</v>
      </c>
      <c r="B2866">
        <v>4</v>
      </c>
      <c r="C2866" s="9">
        <f t="shared" si="66"/>
        <v>1.4380185245095933</v>
      </c>
    </row>
    <row r="2867" spans="1:3" x14ac:dyDescent="0.2">
      <c r="A2867" t="s">
        <v>148</v>
      </c>
      <c r="B2867">
        <v>2</v>
      </c>
      <c r="C2867" s="9">
        <f t="shared" si="66"/>
        <v>0.16177743089218163</v>
      </c>
    </row>
    <row r="2868" spans="1:3" x14ac:dyDescent="0.2">
      <c r="A2868" t="s">
        <v>148</v>
      </c>
      <c r="B2868">
        <v>3</v>
      </c>
      <c r="C2868" s="9">
        <f t="shared" si="66"/>
        <v>0.58070769757017249</v>
      </c>
    </row>
    <row r="2869" spans="1:3" x14ac:dyDescent="0.2">
      <c r="A2869" t="s">
        <v>148</v>
      </c>
      <c r="B2869">
        <v>2</v>
      </c>
      <c r="C2869" s="9">
        <f t="shared" si="66"/>
        <v>0.16177743089218163</v>
      </c>
    </row>
    <row r="2870" spans="1:3" x14ac:dyDescent="0.2">
      <c r="A2870" t="s">
        <v>148</v>
      </c>
      <c r="B2870">
        <v>2</v>
      </c>
      <c r="C2870" s="9">
        <f t="shared" si="66"/>
        <v>0.16177743089218163</v>
      </c>
    </row>
    <row r="2871" spans="1:3" x14ac:dyDescent="0.2">
      <c r="A2871" t="s">
        <v>148</v>
      </c>
      <c r="B2871">
        <v>4</v>
      </c>
      <c r="C2871" s="9">
        <f t="shared" si="66"/>
        <v>1.4380185245095933</v>
      </c>
    </row>
    <row r="2872" spans="1:3" x14ac:dyDescent="0.2">
      <c r="A2872" t="s">
        <v>148</v>
      </c>
      <c r="B2872">
        <v>4</v>
      </c>
      <c r="C2872" s="9">
        <f t="shared" si="66"/>
        <v>1.4380185245095933</v>
      </c>
    </row>
    <row r="2873" spans="1:3" x14ac:dyDescent="0.2">
      <c r="A2873" t="s">
        <v>148</v>
      </c>
      <c r="B2873">
        <v>3</v>
      </c>
      <c r="C2873" s="9">
        <f t="shared" si="66"/>
        <v>0.58070769757017249</v>
      </c>
    </row>
    <row r="2874" spans="1:3" x14ac:dyDescent="0.2">
      <c r="A2874" t="s">
        <v>148</v>
      </c>
      <c r="B2874">
        <v>4</v>
      </c>
      <c r="C2874" s="9">
        <f t="shared" si="66"/>
        <v>1.4380185245095933</v>
      </c>
    </row>
    <row r="2875" spans="1:3" x14ac:dyDescent="0.2">
      <c r="A2875" t="s">
        <v>148</v>
      </c>
      <c r="B2875">
        <v>2</v>
      </c>
      <c r="C2875" s="9">
        <f t="shared" si="66"/>
        <v>0.16177743089218163</v>
      </c>
    </row>
    <row r="2876" spans="1:3" x14ac:dyDescent="0.2">
      <c r="A2876" t="s">
        <v>148</v>
      </c>
      <c r="B2876">
        <v>4</v>
      </c>
      <c r="C2876" s="9">
        <f t="shared" si="66"/>
        <v>1.4380185245095933</v>
      </c>
    </row>
    <row r="2877" spans="1:3" x14ac:dyDescent="0.2">
      <c r="A2877" t="s">
        <v>148</v>
      </c>
      <c r="B2877">
        <v>4</v>
      </c>
      <c r="C2877" s="9">
        <f t="shared" si="66"/>
        <v>1.4380185245095933</v>
      </c>
    </row>
    <row r="2878" spans="1:3" x14ac:dyDescent="0.2">
      <c r="A2878" t="s">
        <v>148</v>
      </c>
      <c r="B2878">
        <v>3</v>
      </c>
      <c r="C2878" s="9">
        <f t="shared" si="66"/>
        <v>0.58070769757017249</v>
      </c>
    </row>
    <row r="2879" spans="1:3" x14ac:dyDescent="0.2">
      <c r="A2879" t="s">
        <v>148</v>
      </c>
      <c r="B2879">
        <v>4</v>
      </c>
      <c r="C2879" s="9">
        <f t="shared" si="66"/>
        <v>1.4380185245095933</v>
      </c>
    </row>
    <row r="2880" spans="1:3" x14ac:dyDescent="0.2">
      <c r="A2880" t="s">
        <v>148</v>
      </c>
      <c r="B2880">
        <v>2</v>
      </c>
      <c r="C2880" s="9">
        <f t="shared" si="66"/>
        <v>0.16177743089218163</v>
      </c>
    </row>
    <row r="2881" spans="1:3" x14ac:dyDescent="0.2">
      <c r="A2881" t="s">
        <v>148</v>
      </c>
      <c r="B2881">
        <v>3</v>
      </c>
      <c r="C2881" s="9">
        <f t="shared" si="66"/>
        <v>0.58070769757017249</v>
      </c>
    </row>
    <row r="2882" spans="1:3" x14ac:dyDescent="0.2">
      <c r="A2882" t="s">
        <v>148</v>
      </c>
      <c r="B2882">
        <v>4</v>
      </c>
      <c r="C2882" s="9">
        <f t="shared" si="66"/>
        <v>1.4380185245095933</v>
      </c>
    </row>
    <row r="2883" spans="1:3" x14ac:dyDescent="0.2">
      <c r="A2883" t="s">
        <v>148</v>
      </c>
      <c r="B2883">
        <v>2</v>
      </c>
      <c r="C2883" s="9">
        <f t="shared" si="66"/>
        <v>0.16177743089218163</v>
      </c>
    </row>
    <row r="2884" spans="1:3" x14ac:dyDescent="0.2">
      <c r="A2884" t="s">
        <v>148</v>
      </c>
      <c r="B2884">
        <v>3</v>
      </c>
      <c r="C2884" s="9">
        <f t="shared" si="66"/>
        <v>0.58070769757017249</v>
      </c>
    </row>
    <row r="2885" spans="1:3" x14ac:dyDescent="0.2">
      <c r="A2885" t="s">
        <v>148</v>
      </c>
      <c r="B2885">
        <v>3</v>
      </c>
      <c r="C2885" s="9">
        <f t="shared" si="66"/>
        <v>0.58070769757017249</v>
      </c>
    </row>
    <row r="2886" spans="1:3" x14ac:dyDescent="0.2">
      <c r="A2886" t="s">
        <v>148</v>
      </c>
      <c r="B2886">
        <v>4</v>
      </c>
      <c r="C2886" s="9">
        <f t="shared" si="66"/>
        <v>1.4380185245095933</v>
      </c>
    </row>
    <row r="2887" spans="1:3" x14ac:dyDescent="0.2">
      <c r="A2887" t="s">
        <v>148</v>
      </c>
      <c r="B2887">
        <v>4</v>
      </c>
      <c r="C2887" s="9">
        <f t="shared" si="66"/>
        <v>1.4380185245095933</v>
      </c>
    </row>
    <row r="2888" spans="1:3" x14ac:dyDescent="0.2">
      <c r="A2888" t="s">
        <v>148</v>
      </c>
      <c r="B2888">
        <v>3</v>
      </c>
      <c r="C2888" s="9">
        <f t="shared" si="66"/>
        <v>0.58070769757017249</v>
      </c>
    </row>
    <row r="2889" spans="1:3" x14ac:dyDescent="0.2">
      <c r="A2889" t="s">
        <v>148</v>
      </c>
      <c r="B2889">
        <v>3</v>
      </c>
      <c r="C2889" s="9">
        <f t="shared" si="66"/>
        <v>0.58070769757017249</v>
      </c>
    </row>
    <row r="2890" spans="1:3" x14ac:dyDescent="0.2">
      <c r="A2890" t="s">
        <v>148</v>
      </c>
      <c r="B2890">
        <v>2</v>
      </c>
      <c r="C2890" s="9">
        <f t="shared" si="66"/>
        <v>0.16177743089218163</v>
      </c>
    </row>
    <row r="2891" spans="1:3" x14ac:dyDescent="0.2">
      <c r="A2891" t="s">
        <v>148</v>
      </c>
      <c r="B2891">
        <v>2</v>
      </c>
      <c r="C2891" s="9">
        <f t="shared" si="66"/>
        <v>0.16177743089218163</v>
      </c>
    </row>
    <row r="2892" spans="1:3" x14ac:dyDescent="0.2">
      <c r="A2892" t="s">
        <v>148</v>
      </c>
      <c r="B2892">
        <v>2</v>
      </c>
      <c r="C2892" s="9">
        <f t="shared" si="66"/>
        <v>0.16177743089218163</v>
      </c>
    </row>
    <row r="2893" spans="1:3" x14ac:dyDescent="0.2">
      <c r="A2893" t="s">
        <v>148</v>
      </c>
      <c r="B2893">
        <v>3</v>
      </c>
      <c r="C2893" s="9">
        <f t="shared" si="66"/>
        <v>0.58070769757017249</v>
      </c>
    </row>
    <row r="2894" spans="1:3" x14ac:dyDescent="0.2">
      <c r="A2894" t="s">
        <v>148</v>
      </c>
      <c r="B2894">
        <v>3</v>
      </c>
      <c r="C2894" s="9">
        <f t="shared" si="66"/>
        <v>0.58070769757017249</v>
      </c>
    </row>
    <row r="2895" spans="1:3" x14ac:dyDescent="0.2">
      <c r="A2895" t="s">
        <v>148</v>
      </c>
      <c r="B2895">
        <v>4</v>
      </c>
      <c r="C2895" s="9">
        <f t="shared" si="66"/>
        <v>1.4380185245095933</v>
      </c>
    </row>
    <row r="2896" spans="1:3" x14ac:dyDescent="0.2">
      <c r="A2896" t="s">
        <v>148</v>
      </c>
      <c r="B2896">
        <v>4</v>
      </c>
      <c r="C2896" s="9">
        <f t="shared" si="66"/>
        <v>1.4380185245095933</v>
      </c>
    </row>
    <row r="2897" spans="1:3" x14ac:dyDescent="0.2">
      <c r="A2897" t="s">
        <v>148</v>
      </c>
      <c r="B2897">
        <v>3</v>
      </c>
      <c r="C2897" s="9">
        <f t="shared" si="66"/>
        <v>0.58070769757017249</v>
      </c>
    </row>
    <row r="2898" spans="1:3" x14ac:dyDescent="0.2">
      <c r="A2898" t="s">
        <v>148</v>
      </c>
      <c r="B2898">
        <v>2</v>
      </c>
      <c r="C2898" s="9">
        <f t="shared" si="66"/>
        <v>0.16177743089218163</v>
      </c>
    </row>
    <row r="2899" spans="1:3" x14ac:dyDescent="0.2">
      <c r="A2899" t="s">
        <v>148</v>
      </c>
      <c r="B2899">
        <v>2</v>
      </c>
      <c r="C2899" s="9">
        <f t="shared" si="66"/>
        <v>0.16177743089218163</v>
      </c>
    </row>
    <row r="2900" spans="1:3" x14ac:dyDescent="0.2">
      <c r="A2900" t="s">
        <v>148</v>
      </c>
      <c r="B2900">
        <v>3</v>
      </c>
      <c r="C2900" s="9">
        <f t="shared" si="66"/>
        <v>0.58070769757017249</v>
      </c>
    </row>
    <row r="2901" spans="1:3" x14ac:dyDescent="0.2">
      <c r="A2901" t="s">
        <v>148</v>
      </c>
      <c r="B2901">
        <v>2</v>
      </c>
      <c r="C2901" s="9">
        <f t="shared" si="66"/>
        <v>0.16177743089218163</v>
      </c>
    </row>
    <row r="2902" spans="1:3" x14ac:dyDescent="0.2">
      <c r="A2902" t="s">
        <v>148</v>
      </c>
      <c r="B2902">
        <v>2</v>
      </c>
      <c r="C2902" s="9">
        <f t="shared" si="66"/>
        <v>0.16177743089218163</v>
      </c>
    </row>
    <row r="2903" spans="1:3" x14ac:dyDescent="0.2">
      <c r="A2903" t="s">
        <v>148</v>
      </c>
      <c r="B2903">
        <v>3</v>
      </c>
      <c r="C2903" s="9">
        <f t="shared" si="66"/>
        <v>0.58070769757017249</v>
      </c>
    </row>
    <row r="2904" spans="1:3" x14ac:dyDescent="0.2">
      <c r="A2904" t="s">
        <v>148</v>
      </c>
      <c r="B2904">
        <v>4</v>
      </c>
      <c r="C2904" s="9">
        <f t="shared" si="66"/>
        <v>1.4380185245095933</v>
      </c>
    </row>
    <row r="2905" spans="1:3" x14ac:dyDescent="0.2">
      <c r="A2905" t="s">
        <v>148</v>
      </c>
      <c r="B2905">
        <v>2</v>
      </c>
      <c r="C2905" s="9">
        <f t="shared" si="66"/>
        <v>0.16177743089218163</v>
      </c>
    </row>
    <row r="2906" spans="1:3" x14ac:dyDescent="0.2">
      <c r="A2906" t="s">
        <v>148</v>
      </c>
      <c r="B2906">
        <v>2</v>
      </c>
      <c r="C2906" s="9">
        <f t="shared" si="66"/>
        <v>0.16177743089218163</v>
      </c>
    </row>
    <row r="2907" spans="1:3" x14ac:dyDescent="0.2">
      <c r="A2907" t="s">
        <v>148</v>
      </c>
      <c r="B2907">
        <v>2</v>
      </c>
      <c r="C2907" s="9">
        <f t="shared" si="66"/>
        <v>0.16177743089218163</v>
      </c>
    </row>
    <row r="2908" spans="1:3" x14ac:dyDescent="0.2">
      <c r="A2908" t="s">
        <v>148</v>
      </c>
      <c r="B2908">
        <v>4</v>
      </c>
      <c r="C2908" s="9">
        <f t="shared" si="66"/>
        <v>1.4380185245095933</v>
      </c>
    </row>
    <row r="2909" spans="1:3" x14ac:dyDescent="0.2">
      <c r="A2909" t="s">
        <v>148</v>
      </c>
      <c r="B2909">
        <v>4</v>
      </c>
      <c r="C2909" s="9">
        <f t="shared" si="66"/>
        <v>1.4380185245095933</v>
      </c>
    </row>
    <row r="2910" spans="1:3" x14ac:dyDescent="0.2">
      <c r="A2910" t="s">
        <v>148</v>
      </c>
      <c r="B2910">
        <v>3</v>
      </c>
      <c r="C2910" s="9">
        <f t="shared" si="66"/>
        <v>0.58070769757017249</v>
      </c>
    </row>
    <row r="2911" spans="1:3" x14ac:dyDescent="0.2">
      <c r="A2911" t="s">
        <v>148</v>
      </c>
      <c r="B2911">
        <v>3</v>
      </c>
      <c r="C2911" s="9">
        <f t="shared" si="66"/>
        <v>0.58070769757017249</v>
      </c>
    </row>
    <row r="2912" spans="1:3" x14ac:dyDescent="0.2">
      <c r="A2912" t="s">
        <v>148</v>
      </c>
      <c r="B2912">
        <v>2</v>
      </c>
      <c r="C2912" s="9">
        <f t="shared" si="66"/>
        <v>0.16177743089218163</v>
      </c>
    </row>
    <row r="2913" spans="1:3" x14ac:dyDescent="0.2">
      <c r="A2913" t="s">
        <v>148</v>
      </c>
      <c r="B2913">
        <v>3</v>
      </c>
      <c r="C2913" s="9">
        <f t="shared" si="66"/>
        <v>0.58070769757017249</v>
      </c>
    </row>
    <row r="2914" spans="1:3" x14ac:dyDescent="0.2">
      <c r="A2914" t="s">
        <v>148</v>
      </c>
      <c r="B2914">
        <v>3</v>
      </c>
      <c r="C2914" s="9">
        <f t="shared" si="66"/>
        <v>0.58070769757017249</v>
      </c>
    </row>
    <row r="2915" spans="1:3" x14ac:dyDescent="0.2">
      <c r="A2915" t="s">
        <v>148</v>
      </c>
      <c r="B2915">
        <v>4</v>
      </c>
      <c r="C2915" s="9">
        <f t="shared" si="66"/>
        <v>1.4380185245095933</v>
      </c>
    </row>
    <row r="2916" spans="1:3" x14ac:dyDescent="0.2">
      <c r="A2916" t="s">
        <v>148</v>
      </c>
      <c r="B2916">
        <v>3</v>
      </c>
      <c r="C2916" s="9">
        <f t="shared" si="66"/>
        <v>0.58070769757017249</v>
      </c>
    </row>
    <row r="2917" spans="1:3" x14ac:dyDescent="0.2">
      <c r="A2917" t="s">
        <v>148</v>
      </c>
      <c r="B2917">
        <v>3</v>
      </c>
      <c r="C2917" s="9">
        <f t="shared" si="66"/>
        <v>0.58070769757017249</v>
      </c>
    </row>
    <row r="2918" spans="1:3" x14ac:dyDescent="0.2">
      <c r="A2918" t="s">
        <v>148</v>
      </c>
      <c r="B2918">
        <v>4</v>
      </c>
      <c r="C2918" s="9">
        <f t="shared" si="66"/>
        <v>1.4380185245095933</v>
      </c>
    </row>
    <row r="2919" spans="1:3" x14ac:dyDescent="0.2">
      <c r="A2919" t="s">
        <v>148</v>
      </c>
      <c r="B2919">
        <v>2</v>
      </c>
      <c r="C2919" s="9">
        <f t="shared" si="66"/>
        <v>0.16177743089218163</v>
      </c>
    </row>
    <row r="2920" spans="1:3" x14ac:dyDescent="0.2">
      <c r="A2920" t="s">
        <v>148</v>
      </c>
      <c r="B2920">
        <v>2</v>
      </c>
      <c r="C2920" s="9">
        <f t="shared" ref="C2920:C2935" si="67">0.0182*(B2920^3.152)</f>
        <v>0.16177743089218163</v>
      </c>
    </row>
    <row r="2921" spans="1:3" x14ac:dyDescent="0.2">
      <c r="A2921" t="s">
        <v>148</v>
      </c>
      <c r="B2921">
        <v>4</v>
      </c>
      <c r="C2921" s="9">
        <f t="shared" si="67"/>
        <v>1.4380185245095933</v>
      </c>
    </row>
    <row r="2922" spans="1:3" x14ac:dyDescent="0.2">
      <c r="A2922" t="s">
        <v>148</v>
      </c>
      <c r="B2922">
        <v>3</v>
      </c>
      <c r="C2922" s="9">
        <f t="shared" si="67"/>
        <v>0.58070769757017249</v>
      </c>
    </row>
    <row r="2923" spans="1:3" x14ac:dyDescent="0.2">
      <c r="A2923" t="s">
        <v>148</v>
      </c>
      <c r="B2923">
        <v>4</v>
      </c>
      <c r="C2923" s="9">
        <f t="shared" si="67"/>
        <v>1.4380185245095933</v>
      </c>
    </row>
    <row r="2924" spans="1:3" x14ac:dyDescent="0.2">
      <c r="A2924" t="s">
        <v>148</v>
      </c>
      <c r="B2924">
        <v>4</v>
      </c>
      <c r="C2924" s="9">
        <f t="shared" si="67"/>
        <v>1.4380185245095933</v>
      </c>
    </row>
    <row r="2925" spans="1:3" x14ac:dyDescent="0.2">
      <c r="A2925" t="s">
        <v>148</v>
      </c>
      <c r="B2925">
        <v>2</v>
      </c>
      <c r="C2925" s="9">
        <f t="shared" si="67"/>
        <v>0.16177743089218163</v>
      </c>
    </row>
    <row r="2926" spans="1:3" x14ac:dyDescent="0.2">
      <c r="A2926" t="s">
        <v>148</v>
      </c>
      <c r="B2926">
        <v>3</v>
      </c>
      <c r="C2926" s="9">
        <f t="shared" si="67"/>
        <v>0.58070769757017249</v>
      </c>
    </row>
    <row r="2927" spans="1:3" x14ac:dyDescent="0.2">
      <c r="A2927" t="s">
        <v>148</v>
      </c>
      <c r="B2927">
        <v>3</v>
      </c>
      <c r="C2927" s="9">
        <f t="shared" si="67"/>
        <v>0.58070769757017249</v>
      </c>
    </row>
    <row r="2928" spans="1:3" x14ac:dyDescent="0.2">
      <c r="A2928" t="s">
        <v>148</v>
      </c>
      <c r="B2928">
        <v>2</v>
      </c>
      <c r="C2928" s="9">
        <f t="shared" si="67"/>
        <v>0.16177743089218163</v>
      </c>
    </row>
    <row r="2929" spans="1:3" x14ac:dyDescent="0.2">
      <c r="A2929" t="s">
        <v>148</v>
      </c>
      <c r="B2929">
        <v>3</v>
      </c>
      <c r="C2929" s="9">
        <f t="shared" si="67"/>
        <v>0.58070769757017249</v>
      </c>
    </row>
    <row r="2930" spans="1:3" x14ac:dyDescent="0.2">
      <c r="A2930" t="s">
        <v>148</v>
      </c>
      <c r="B2930">
        <v>4</v>
      </c>
      <c r="C2930" s="9">
        <f t="shared" si="67"/>
        <v>1.4380185245095933</v>
      </c>
    </row>
    <row r="2931" spans="1:3" x14ac:dyDescent="0.2">
      <c r="A2931" t="s">
        <v>148</v>
      </c>
      <c r="B2931">
        <v>3</v>
      </c>
      <c r="C2931" s="9">
        <f t="shared" si="67"/>
        <v>0.58070769757017249</v>
      </c>
    </row>
    <row r="2932" spans="1:3" x14ac:dyDescent="0.2">
      <c r="A2932" t="s">
        <v>148</v>
      </c>
      <c r="B2932">
        <v>4</v>
      </c>
      <c r="C2932" s="9">
        <f t="shared" si="67"/>
        <v>1.4380185245095933</v>
      </c>
    </row>
    <row r="2933" spans="1:3" x14ac:dyDescent="0.2">
      <c r="A2933" t="s">
        <v>148</v>
      </c>
      <c r="B2933">
        <v>2</v>
      </c>
      <c r="C2933" s="9">
        <f t="shared" si="67"/>
        <v>0.16177743089218163</v>
      </c>
    </row>
    <row r="2934" spans="1:3" x14ac:dyDescent="0.2">
      <c r="A2934" t="s">
        <v>148</v>
      </c>
      <c r="B2934">
        <v>2</v>
      </c>
      <c r="C2934" s="9">
        <f t="shared" si="67"/>
        <v>0.16177743089218163</v>
      </c>
    </row>
    <row r="2935" spans="1:3" x14ac:dyDescent="0.2">
      <c r="A2935" t="s">
        <v>148</v>
      </c>
      <c r="B2935">
        <v>4</v>
      </c>
      <c r="C2935" s="9">
        <f t="shared" si="67"/>
        <v>1.4380185245095933</v>
      </c>
    </row>
    <row r="2936" spans="1:3" x14ac:dyDescent="0.2">
      <c r="A2936" t="s">
        <v>106</v>
      </c>
      <c r="B2936">
        <v>4</v>
      </c>
      <c r="C2936" s="9">
        <f>0.0379*(B2936^2.857)</f>
        <v>1.9894114133987797</v>
      </c>
    </row>
    <row r="2937" spans="1:3" x14ac:dyDescent="0.2">
      <c r="A2937" t="s">
        <v>106</v>
      </c>
      <c r="B2937">
        <v>6</v>
      </c>
      <c r="C2937" s="9">
        <f t="shared" ref="C2937:C2984" si="68">0.0379*(B2937^2.857)</f>
        <v>6.3360315671627028</v>
      </c>
    </row>
    <row r="2938" spans="1:3" x14ac:dyDescent="0.2">
      <c r="A2938" t="s">
        <v>106</v>
      </c>
      <c r="B2938">
        <v>7</v>
      </c>
      <c r="C2938" s="9">
        <f t="shared" si="68"/>
        <v>9.8420215196892702</v>
      </c>
    </row>
    <row r="2939" spans="1:3" x14ac:dyDescent="0.2">
      <c r="A2939" t="s">
        <v>106</v>
      </c>
      <c r="B2939">
        <v>7</v>
      </c>
      <c r="C2939" s="9">
        <f t="shared" si="68"/>
        <v>9.8420215196892702</v>
      </c>
    </row>
    <row r="2940" spans="1:3" x14ac:dyDescent="0.2">
      <c r="A2940" t="s">
        <v>106</v>
      </c>
      <c r="B2940">
        <v>5</v>
      </c>
      <c r="C2940" s="9">
        <f t="shared" si="68"/>
        <v>3.7635397933443593</v>
      </c>
    </row>
    <row r="2941" spans="1:3" x14ac:dyDescent="0.2">
      <c r="A2941" t="s">
        <v>106</v>
      </c>
      <c r="B2941">
        <v>4</v>
      </c>
      <c r="C2941" s="9">
        <f t="shared" si="68"/>
        <v>1.9894114133987797</v>
      </c>
    </row>
    <row r="2942" spans="1:3" x14ac:dyDescent="0.2">
      <c r="A2942" t="s">
        <v>106</v>
      </c>
      <c r="B2942">
        <v>7</v>
      </c>
      <c r="C2942" s="9">
        <f t="shared" si="68"/>
        <v>9.8420215196892702</v>
      </c>
    </row>
    <row r="2943" spans="1:3" x14ac:dyDescent="0.2">
      <c r="A2943" t="s">
        <v>106</v>
      </c>
      <c r="B2943">
        <v>6</v>
      </c>
      <c r="C2943" s="9">
        <f t="shared" si="68"/>
        <v>6.3360315671627028</v>
      </c>
    </row>
    <row r="2944" spans="1:3" x14ac:dyDescent="0.2">
      <c r="A2944" t="s">
        <v>106</v>
      </c>
      <c r="B2944">
        <v>5</v>
      </c>
      <c r="C2944" s="9">
        <f t="shared" si="68"/>
        <v>3.7635397933443593</v>
      </c>
    </row>
    <row r="2945" spans="1:3" x14ac:dyDescent="0.2">
      <c r="A2945" t="s">
        <v>106</v>
      </c>
      <c r="B2945">
        <v>6</v>
      </c>
      <c r="C2945" s="9">
        <f t="shared" si="68"/>
        <v>6.3360315671627028</v>
      </c>
    </row>
    <row r="2946" spans="1:3" x14ac:dyDescent="0.2">
      <c r="A2946" t="s">
        <v>106</v>
      </c>
      <c r="B2946">
        <v>4</v>
      </c>
      <c r="C2946" s="9">
        <f t="shared" si="68"/>
        <v>1.9894114133987797</v>
      </c>
    </row>
    <row r="2947" spans="1:3" x14ac:dyDescent="0.2">
      <c r="A2947" t="s">
        <v>106</v>
      </c>
      <c r="B2947">
        <v>6</v>
      </c>
      <c r="C2947" s="9">
        <f t="shared" si="68"/>
        <v>6.3360315671627028</v>
      </c>
    </row>
    <row r="2948" spans="1:3" x14ac:dyDescent="0.2">
      <c r="A2948" t="s">
        <v>106</v>
      </c>
      <c r="B2948">
        <v>4</v>
      </c>
      <c r="C2948" s="9">
        <f t="shared" si="68"/>
        <v>1.9894114133987797</v>
      </c>
    </row>
    <row r="2949" spans="1:3" x14ac:dyDescent="0.2">
      <c r="A2949" t="s">
        <v>106</v>
      </c>
      <c r="B2949">
        <v>7</v>
      </c>
      <c r="C2949" s="9">
        <f t="shared" si="68"/>
        <v>9.8420215196892702</v>
      </c>
    </row>
    <row r="2950" spans="1:3" x14ac:dyDescent="0.2">
      <c r="A2950" t="s">
        <v>106</v>
      </c>
      <c r="B2950">
        <v>4</v>
      </c>
      <c r="C2950" s="9">
        <f t="shared" si="68"/>
        <v>1.9894114133987797</v>
      </c>
    </row>
    <row r="2951" spans="1:3" x14ac:dyDescent="0.2">
      <c r="A2951" t="s">
        <v>106</v>
      </c>
      <c r="B2951">
        <v>7</v>
      </c>
      <c r="C2951" s="9">
        <f t="shared" si="68"/>
        <v>9.8420215196892702</v>
      </c>
    </row>
    <row r="2952" spans="1:3" x14ac:dyDescent="0.2">
      <c r="A2952" t="s">
        <v>106</v>
      </c>
      <c r="B2952">
        <v>5</v>
      </c>
      <c r="C2952" s="9">
        <f t="shared" si="68"/>
        <v>3.7635397933443593</v>
      </c>
    </row>
    <row r="2953" spans="1:3" x14ac:dyDescent="0.2">
      <c r="A2953" t="s">
        <v>106</v>
      </c>
      <c r="B2953">
        <v>5</v>
      </c>
      <c r="C2953" s="9">
        <f t="shared" si="68"/>
        <v>3.7635397933443593</v>
      </c>
    </row>
    <row r="2954" spans="1:3" x14ac:dyDescent="0.2">
      <c r="A2954" t="s">
        <v>106</v>
      </c>
      <c r="B2954">
        <v>4</v>
      </c>
      <c r="C2954" s="9">
        <f t="shared" si="68"/>
        <v>1.9894114133987797</v>
      </c>
    </row>
    <row r="2955" spans="1:3" x14ac:dyDescent="0.2">
      <c r="A2955" t="s">
        <v>106</v>
      </c>
      <c r="B2955">
        <v>6</v>
      </c>
      <c r="C2955" s="9">
        <f t="shared" si="68"/>
        <v>6.3360315671627028</v>
      </c>
    </row>
    <row r="2956" spans="1:3" x14ac:dyDescent="0.2">
      <c r="A2956" t="s">
        <v>106</v>
      </c>
      <c r="B2956">
        <v>5</v>
      </c>
      <c r="C2956" s="9">
        <f t="shared" si="68"/>
        <v>3.7635397933443593</v>
      </c>
    </row>
    <row r="2957" spans="1:3" x14ac:dyDescent="0.2">
      <c r="A2957" t="s">
        <v>106</v>
      </c>
      <c r="B2957">
        <v>7</v>
      </c>
      <c r="C2957" s="9">
        <f t="shared" si="68"/>
        <v>9.8420215196892702</v>
      </c>
    </row>
    <row r="2958" spans="1:3" x14ac:dyDescent="0.2">
      <c r="A2958" t="s">
        <v>106</v>
      </c>
      <c r="B2958">
        <v>7</v>
      </c>
      <c r="C2958" s="9">
        <f t="shared" si="68"/>
        <v>9.8420215196892702</v>
      </c>
    </row>
    <row r="2959" spans="1:3" x14ac:dyDescent="0.2">
      <c r="A2959" t="s">
        <v>106</v>
      </c>
      <c r="B2959">
        <v>6</v>
      </c>
      <c r="C2959" s="9">
        <f t="shared" si="68"/>
        <v>6.3360315671627028</v>
      </c>
    </row>
    <row r="2960" spans="1:3" x14ac:dyDescent="0.2">
      <c r="A2960" t="s">
        <v>106</v>
      </c>
      <c r="B2960">
        <v>6</v>
      </c>
      <c r="C2960" s="9">
        <f t="shared" si="68"/>
        <v>6.3360315671627028</v>
      </c>
    </row>
    <row r="2961" spans="1:3" x14ac:dyDescent="0.2">
      <c r="A2961" t="s">
        <v>106</v>
      </c>
      <c r="B2961">
        <v>5</v>
      </c>
      <c r="C2961" s="9">
        <f t="shared" si="68"/>
        <v>3.7635397933443593</v>
      </c>
    </row>
    <row r="2962" spans="1:3" x14ac:dyDescent="0.2">
      <c r="A2962" t="s">
        <v>106</v>
      </c>
      <c r="B2962">
        <v>6</v>
      </c>
      <c r="C2962" s="9">
        <f t="shared" si="68"/>
        <v>6.3360315671627028</v>
      </c>
    </row>
    <row r="2963" spans="1:3" x14ac:dyDescent="0.2">
      <c r="A2963" t="s">
        <v>106</v>
      </c>
      <c r="B2963">
        <v>7</v>
      </c>
      <c r="C2963" s="9">
        <f t="shared" si="68"/>
        <v>9.8420215196892702</v>
      </c>
    </row>
    <row r="2964" spans="1:3" x14ac:dyDescent="0.2">
      <c r="A2964" t="s">
        <v>106</v>
      </c>
      <c r="B2964">
        <v>5</v>
      </c>
      <c r="C2964" s="9">
        <f t="shared" si="68"/>
        <v>3.7635397933443593</v>
      </c>
    </row>
    <row r="2965" spans="1:3" x14ac:dyDescent="0.2">
      <c r="A2965" t="s">
        <v>106</v>
      </c>
      <c r="B2965">
        <v>5</v>
      </c>
      <c r="C2965" s="9">
        <f t="shared" si="68"/>
        <v>3.7635397933443593</v>
      </c>
    </row>
    <row r="2966" spans="1:3" x14ac:dyDescent="0.2">
      <c r="A2966" t="s">
        <v>106</v>
      </c>
      <c r="B2966">
        <v>6</v>
      </c>
      <c r="C2966" s="9">
        <f t="shared" si="68"/>
        <v>6.3360315671627028</v>
      </c>
    </row>
    <row r="2967" spans="1:3" x14ac:dyDescent="0.2">
      <c r="A2967" t="s">
        <v>106</v>
      </c>
      <c r="B2967">
        <v>6</v>
      </c>
      <c r="C2967" s="9">
        <f t="shared" si="68"/>
        <v>6.3360315671627028</v>
      </c>
    </row>
    <row r="2968" spans="1:3" x14ac:dyDescent="0.2">
      <c r="A2968" t="s">
        <v>106</v>
      </c>
      <c r="B2968">
        <v>7</v>
      </c>
      <c r="C2968" s="9">
        <f t="shared" si="68"/>
        <v>9.8420215196892702</v>
      </c>
    </row>
    <row r="2969" spans="1:3" x14ac:dyDescent="0.2">
      <c r="A2969" t="s">
        <v>106</v>
      </c>
      <c r="B2969">
        <v>5</v>
      </c>
      <c r="C2969" s="9">
        <f t="shared" si="68"/>
        <v>3.7635397933443593</v>
      </c>
    </row>
    <row r="2970" spans="1:3" x14ac:dyDescent="0.2">
      <c r="A2970" t="s">
        <v>106</v>
      </c>
      <c r="B2970">
        <v>4</v>
      </c>
      <c r="C2970" s="9">
        <f t="shared" si="68"/>
        <v>1.9894114133987797</v>
      </c>
    </row>
    <row r="2971" spans="1:3" x14ac:dyDescent="0.2">
      <c r="A2971" t="s">
        <v>106</v>
      </c>
      <c r="B2971">
        <v>5</v>
      </c>
      <c r="C2971" s="9">
        <f t="shared" si="68"/>
        <v>3.7635397933443593</v>
      </c>
    </row>
    <row r="2972" spans="1:3" x14ac:dyDescent="0.2">
      <c r="A2972" t="s">
        <v>106</v>
      </c>
      <c r="B2972">
        <v>7</v>
      </c>
      <c r="C2972" s="9">
        <f t="shared" si="68"/>
        <v>9.8420215196892702</v>
      </c>
    </row>
    <row r="2973" spans="1:3" x14ac:dyDescent="0.2">
      <c r="A2973" t="s">
        <v>106</v>
      </c>
      <c r="B2973">
        <v>4</v>
      </c>
      <c r="C2973" s="9">
        <f t="shared" si="68"/>
        <v>1.9894114133987797</v>
      </c>
    </row>
    <row r="2974" spans="1:3" x14ac:dyDescent="0.2">
      <c r="A2974" t="s">
        <v>106</v>
      </c>
      <c r="B2974">
        <v>6</v>
      </c>
      <c r="C2974" s="9">
        <f t="shared" si="68"/>
        <v>6.3360315671627028</v>
      </c>
    </row>
    <row r="2975" spans="1:3" x14ac:dyDescent="0.2">
      <c r="A2975" t="s">
        <v>106</v>
      </c>
      <c r="B2975">
        <v>7</v>
      </c>
      <c r="C2975" s="9">
        <f t="shared" si="68"/>
        <v>9.8420215196892702</v>
      </c>
    </row>
    <row r="2976" spans="1:3" x14ac:dyDescent="0.2">
      <c r="A2976" t="s">
        <v>106</v>
      </c>
      <c r="B2976">
        <v>4</v>
      </c>
      <c r="C2976" s="9">
        <f t="shared" si="68"/>
        <v>1.9894114133987797</v>
      </c>
    </row>
    <row r="2977" spans="1:3" x14ac:dyDescent="0.2">
      <c r="A2977" t="s">
        <v>106</v>
      </c>
      <c r="B2977">
        <v>6</v>
      </c>
      <c r="C2977" s="9">
        <f t="shared" si="68"/>
        <v>6.3360315671627028</v>
      </c>
    </row>
    <row r="2978" spans="1:3" x14ac:dyDescent="0.2">
      <c r="A2978" t="s">
        <v>106</v>
      </c>
      <c r="B2978">
        <v>4</v>
      </c>
      <c r="C2978" s="9">
        <f t="shared" si="68"/>
        <v>1.9894114133987797</v>
      </c>
    </row>
    <row r="2979" spans="1:3" x14ac:dyDescent="0.2">
      <c r="A2979" t="s">
        <v>106</v>
      </c>
      <c r="B2979">
        <v>5</v>
      </c>
      <c r="C2979" s="9">
        <f t="shared" si="68"/>
        <v>3.7635397933443593</v>
      </c>
    </row>
    <row r="2980" spans="1:3" x14ac:dyDescent="0.2">
      <c r="A2980" t="s">
        <v>106</v>
      </c>
      <c r="B2980">
        <v>5</v>
      </c>
      <c r="C2980" s="9">
        <f t="shared" si="68"/>
        <v>3.7635397933443593</v>
      </c>
    </row>
    <row r="2981" spans="1:3" x14ac:dyDescent="0.2">
      <c r="A2981" t="s">
        <v>106</v>
      </c>
      <c r="B2981">
        <v>5</v>
      </c>
      <c r="C2981" s="9">
        <f t="shared" si="68"/>
        <v>3.7635397933443593</v>
      </c>
    </row>
    <row r="2982" spans="1:3" x14ac:dyDescent="0.2">
      <c r="A2982" t="s">
        <v>106</v>
      </c>
      <c r="B2982">
        <v>5</v>
      </c>
      <c r="C2982" s="9">
        <f t="shared" si="68"/>
        <v>3.7635397933443593</v>
      </c>
    </row>
    <row r="2983" spans="1:3" x14ac:dyDescent="0.2">
      <c r="A2983" t="s">
        <v>106</v>
      </c>
      <c r="B2983">
        <v>7</v>
      </c>
      <c r="C2983" s="9">
        <f t="shared" si="68"/>
        <v>9.8420215196892702</v>
      </c>
    </row>
    <row r="2984" spans="1:3" x14ac:dyDescent="0.2">
      <c r="A2984" t="s">
        <v>106</v>
      </c>
      <c r="B2984">
        <v>7</v>
      </c>
      <c r="C2984" s="9">
        <f t="shared" si="68"/>
        <v>9.8420215196892702</v>
      </c>
    </row>
    <row r="2985" spans="1:3" x14ac:dyDescent="0.2">
      <c r="A2985" t="s">
        <v>109</v>
      </c>
      <c r="B2985">
        <v>5</v>
      </c>
      <c r="C2985" s="9">
        <f>0.0156*(B2985^3.13)</f>
        <v>2.4038131792435067</v>
      </c>
    </row>
    <row r="2986" spans="1:3" x14ac:dyDescent="0.2">
      <c r="A2986" t="s">
        <v>109</v>
      </c>
      <c r="B2986">
        <v>4</v>
      </c>
      <c r="C2986" s="9">
        <f t="shared" ref="C2986:C3047" si="69">0.0156*(B2986^3.13)</f>
        <v>1.1955627386915377</v>
      </c>
    </row>
    <row r="2987" spans="1:3" x14ac:dyDescent="0.2">
      <c r="A2987" t="s">
        <v>109</v>
      </c>
      <c r="B2987">
        <v>3</v>
      </c>
      <c r="C2987" s="9">
        <f t="shared" si="69"/>
        <v>0.48586333360803069</v>
      </c>
    </row>
    <row r="2988" spans="1:3" x14ac:dyDescent="0.2">
      <c r="A2988" t="s">
        <v>109</v>
      </c>
      <c r="B2988">
        <v>4</v>
      </c>
      <c r="C2988" s="9">
        <f t="shared" si="69"/>
        <v>1.1955627386915377</v>
      </c>
    </row>
    <row r="2989" spans="1:3" x14ac:dyDescent="0.2">
      <c r="A2989" t="s">
        <v>109</v>
      </c>
      <c r="B2989">
        <v>5</v>
      </c>
      <c r="C2989" s="9">
        <f t="shared" si="69"/>
        <v>2.4038131792435067</v>
      </c>
    </row>
    <row r="2990" spans="1:3" x14ac:dyDescent="0.2">
      <c r="A2990" t="s">
        <v>109</v>
      </c>
      <c r="B2990">
        <v>5</v>
      </c>
      <c r="C2990" s="9">
        <f t="shared" si="69"/>
        <v>2.4038131792435067</v>
      </c>
    </row>
    <row r="2991" spans="1:3" x14ac:dyDescent="0.2">
      <c r="A2991" t="s">
        <v>109</v>
      </c>
      <c r="B2991">
        <v>5</v>
      </c>
      <c r="C2991" s="9">
        <f t="shared" si="69"/>
        <v>2.4038131792435067</v>
      </c>
    </row>
    <row r="2992" spans="1:3" x14ac:dyDescent="0.2">
      <c r="A2992" t="s">
        <v>109</v>
      </c>
      <c r="B2992">
        <v>5</v>
      </c>
      <c r="C2992" s="9">
        <f t="shared" si="69"/>
        <v>2.4038131792435067</v>
      </c>
    </row>
    <row r="2993" spans="1:3" x14ac:dyDescent="0.2">
      <c r="A2993" t="s">
        <v>109</v>
      </c>
      <c r="B2993">
        <v>5</v>
      </c>
      <c r="C2993" s="9">
        <f t="shared" si="69"/>
        <v>2.4038131792435067</v>
      </c>
    </row>
    <row r="2994" spans="1:3" x14ac:dyDescent="0.2">
      <c r="A2994" t="s">
        <v>109</v>
      </c>
      <c r="B2994">
        <v>4</v>
      </c>
      <c r="C2994" s="9">
        <f t="shared" si="69"/>
        <v>1.1955627386915377</v>
      </c>
    </row>
    <row r="2995" spans="1:3" x14ac:dyDescent="0.2">
      <c r="A2995" t="s">
        <v>109</v>
      </c>
      <c r="B2995">
        <v>3</v>
      </c>
      <c r="C2995" s="9">
        <f t="shared" si="69"/>
        <v>0.48586333360803069</v>
      </c>
    </row>
    <row r="2996" spans="1:3" x14ac:dyDescent="0.2">
      <c r="A2996" t="s">
        <v>109</v>
      </c>
      <c r="B2996">
        <v>5</v>
      </c>
      <c r="C2996" s="9">
        <f t="shared" si="69"/>
        <v>2.4038131792435067</v>
      </c>
    </row>
    <row r="2997" spans="1:3" x14ac:dyDescent="0.2">
      <c r="A2997" t="s">
        <v>109</v>
      </c>
      <c r="B2997">
        <v>5</v>
      </c>
      <c r="C2997" s="9">
        <f t="shared" si="69"/>
        <v>2.4038131792435067</v>
      </c>
    </row>
    <row r="2998" spans="1:3" x14ac:dyDescent="0.2">
      <c r="A2998" t="s">
        <v>109</v>
      </c>
      <c r="B2998">
        <v>5</v>
      </c>
      <c r="C2998" s="9">
        <f t="shared" si="69"/>
        <v>2.4038131792435067</v>
      </c>
    </row>
    <row r="2999" spans="1:3" x14ac:dyDescent="0.2">
      <c r="A2999" t="s">
        <v>109</v>
      </c>
      <c r="B2999">
        <v>3</v>
      </c>
      <c r="C2999" s="9">
        <f t="shared" si="69"/>
        <v>0.48586333360803069</v>
      </c>
    </row>
    <row r="3000" spans="1:3" x14ac:dyDescent="0.2">
      <c r="A3000" t="s">
        <v>109</v>
      </c>
      <c r="B3000">
        <v>5</v>
      </c>
      <c r="C3000" s="9">
        <f t="shared" si="69"/>
        <v>2.4038131792435067</v>
      </c>
    </row>
    <row r="3001" spans="1:3" x14ac:dyDescent="0.2">
      <c r="A3001" t="s">
        <v>109</v>
      </c>
      <c r="B3001">
        <v>3</v>
      </c>
      <c r="C3001" s="9">
        <f t="shared" si="69"/>
        <v>0.48586333360803069</v>
      </c>
    </row>
    <row r="3002" spans="1:3" x14ac:dyDescent="0.2">
      <c r="A3002" t="s">
        <v>109</v>
      </c>
      <c r="B3002">
        <v>5</v>
      </c>
      <c r="C3002" s="9">
        <f t="shared" si="69"/>
        <v>2.4038131792435067</v>
      </c>
    </row>
    <row r="3003" spans="1:3" x14ac:dyDescent="0.2">
      <c r="A3003" t="s">
        <v>109</v>
      </c>
      <c r="B3003">
        <v>5</v>
      </c>
      <c r="C3003" s="9">
        <f t="shared" si="69"/>
        <v>2.4038131792435067</v>
      </c>
    </row>
    <row r="3004" spans="1:3" x14ac:dyDescent="0.2">
      <c r="A3004" t="s">
        <v>109</v>
      </c>
      <c r="B3004">
        <v>3</v>
      </c>
      <c r="C3004" s="9">
        <f t="shared" si="69"/>
        <v>0.48586333360803069</v>
      </c>
    </row>
    <row r="3005" spans="1:3" x14ac:dyDescent="0.2">
      <c r="A3005" t="s">
        <v>109</v>
      </c>
      <c r="B3005">
        <v>3</v>
      </c>
      <c r="C3005" s="9">
        <f t="shared" si="69"/>
        <v>0.48586333360803069</v>
      </c>
    </row>
    <row r="3006" spans="1:3" x14ac:dyDescent="0.2">
      <c r="A3006" t="s">
        <v>109</v>
      </c>
      <c r="B3006">
        <v>3</v>
      </c>
      <c r="C3006" s="9">
        <f t="shared" si="69"/>
        <v>0.48586333360803069</v>
      </c>
    </row>
    <row r="3007" spans="1:3" x14ac:dyDescent="0.2">
      <c r="A3007" t="s">
        <v>109</v>
      </c>
      <c r="B3007">
        <v>3</v>
      </c>
      <c r="C3007" s="9">
        <f t="shared" si="69"/>
        <v>0.48586333360803069</v>
      </c>
    </row>
    <row r="3008" spans="1:3" x14ac:dyDescent="0.2">
      <c r="A3008" t="s">
        <v>109</v>
      </c>
      <c r="B3008">
        <v>4</v>
      </c>
      <c r="C3008" s="9">
        <f t="shared" si="69"/>
        <v>1.1955627386915377</v>
      </c>
    </row>
    <row r="3009" spans="1:3" x14ac:dyDescent="0.2">
      <c r="A3009" t="s">
        <v>109</v>
      </c>
      <c r="B3009">
        <v>4</v>
      </c>
      <c r="C3009" s="9">
        <f t="shared" si="69"/>
        <v>1.1955627386915377</v>
      </c>
    </row>
    <row r="3010" spans="1:3" x14ac:dyDescent="0.2">
      <c r="A3010" t="s">
        <v>109</v>
      </c>
      <c r="B3010">
        <v>4</v>
      </c>
      <c r="C3010" s="9">
        <f t="shared" si="69"/>
        <v>1.1955627386915377</v>
      </c>
    </row>
    <row r="3011" spans="1:3" x14ac:dyDescent="0.2">
      <c r="A3011" t="s">
        <v>109</v>
      </c>
      <c r="B3011">
        <v>5</v>
      </c>
      <c r="C3011" s="9">
        <f t="shared" si="69"/>
        <v>2.4038131792435067</v>
      </c>
    </row>
    <row r="3012" spans="1:3" x14ac:dyDescent="0.2">
      <c r="A3012" t="s">
        <v>109</v>
      </c>
      <c r="B3012">
        <v>4</v>
      </c>
      <c r="C3012" s="9">
        <f t="shared" si="69"/>
        <v>1.1955627386915377</v>
      </c>
    </row>
    <row r="3013" spans="1:3" x14ac:dyDescent="0.2">
      <c r="A3013" t="s">
        <v>109</v>
      </c>
      <c r="B3013">
        <v>5</v>
      </c>
      <c r="C3013" s="9">
        <f t="shared" si="69"/>
        <v>2.4038131792435067</v>
      </c>
    </row>
    <row r="3014" spans="1:3" x14ac:dyDescent="0.2">
      <c r="A3014" t="s">
        <v>109</v>
      </c>
      <c r="B3014">
        <v>3</v>
      </c>
      <c r="C3014" s="9">
        <f t="shared" si="69"/>
        <v>0.48586333360803069</v>
      </c>
    </row>
    <row r="3015" spans="1:3" x14ac:dyDescent="0.2">
      <c r="A3015" t="s">
        <v>109</v>
      </c>
      <c r="B3015">
        <v>3</v>
      </c>
      <c r="C3015" s="9">
        <f t="shared" si="69"/>
        <v>0.48586333360803069</v>
      </c>
    </row>
    <row r="3016" spans="1:3" x14ac:dyDescent="0.2">
      <c r="A3016" t="s">
        <v>109</v>
      </c>
      <c r="B3016">
        <v>3</v>
      </c>
      <c r="C3016" s="9">
        <f t="shared" si="69"/>
        <v>0.48586333360803069</v>
      </c>
    </row>
    <row r="3017" spans="1:3" x14ac:dyDescent="0.2">
      <c r="A3017" t="s">
        <v>109</v>
      </c>
      <c r="B3017">
        <v>3</v>
      </c>
      <c r="C3017" s="9">
        <f t="shared" si="69"/>
        <v>0.48586333360803069</v>
      </c>
    </row>
    <row r="3018" spans="1:3" x14ac:dyDescent="0.2">
      <c r="A3018" t="s">
        <v>109</v>
      </c>
      <c r="B3018">
        <v>5</v>
      </c>
      <c r="C3018" s="9">
        <f t="shared" si="69"/>
        <v>2.4038131792435067</v>
      </c>
    </row>
    <row r="3019" spans="1:3" x14ac:dyDescent="0.2">
      <c r="A3019" t="s">
        <v>109</v>
      </c>
      <c r="B3019">
        <v>4</v>
      </c>
      <c r="C3019" s="9">
        <f t="shared" si="69"/>
        <v>1.1955627386915377</v>
      </c>
    </row>
    <row r="3020" spans="1:3" x14ac:dyDescent="0.2">
      <c r="A3020" t="s">
        <v>109</v>
      </c>
      <c r="B3020">
        <v>3</v>
      </c>
      <c r="C3020" s="9">
        <f t="shared" si="69"/>
        <v>0.48586333360803069</v>
      </c>
    </row>
    <row r="3021" spans="1:3" x14ac:dyDescent="0.2">
      <c r="A3021" t="s">
        <v>109</v>
      </c>
      <c r="B3021">
        <v>4</v>
      </c>
      <c r="C3021" s="9">
        <f t="shared" si="69"/>
        <v>1.1955627386915377</v>
      </c>
    </row>
    <row r="3022" spans="1:3" x14ac:dyDescent="0.2">
      <c r="A3022" t="s">
        <v>109</v>
      </c>
      <c r="B3022">
        <v>4</v>
      </c>
      <c r="C3022" s="9">
        <f t="shared" si="69"/>
        <v>1.1955627386915377</v>
      </c>
    </row>
    <row r="3023" spans="1:3" x14ac:dyDescent="0.2">
      <c r="A3023" t="s">
        <v>109</v>
      </c>
      <c r="B3023">
        <v>4</v>
      </c>
      <c r="C3023" s="9">
        <f t="shared" si="69"/>
        <v>1.1955627386915377</v>
      </c>
    </row>
    <row r="3024" spans="1:3" x14ac:dyDescent="0.2">
      <c r="A3024" t="s">
        <v>109</v>
      </c>
      <c r="B3024">
        <v>3</v>
      </c>
      <c r="C3024" s="9">
        <f t="shared" si="69"/>
        <v>0.48586333360803069</v>
      </c>
    </row>
    <row r="3025" spans="1:3" x14ac:dyDescent="0.2">
      <c r="A3025" t="s">
        <v>109</v>
      </c>
      <c r="B3025">
        <v>4</v>
      </c>
      <c r="C3025" s="9">
        <f t="shared" si="69"/>
        <v>1.1955627386915377</v>
      </c>
    </row>
    <row r="3026" spans="1:3" x14ac:dyDescent="0.2">
      <c r="A3026" t="s">
        <v>109</v>
      </c>
      <c r="B3026">
        <v>3</v>
      </c>
      <c r="C3026" s="9">
        <f t="shared" si="69"/>
        <v>0.48586333360803069</v>
      </c>
    </row>
    <row r="3027" spans="1:3" x14ac:dyDescent="0.2">
      <c r="A3027" t="s">
        <v>109</v>
      </c>
      <c r="B3027">
        <v>5</v>
      </c>
      <c r="C3027" s="9">
        <f t="shared" si="69"/>
        <v>2.4038131792435067</v>
      </c>
    </row>
    <row r="3028" spans="1:3" x14ac:dyDescent="0.2">
      <c r="A3028" t="s">
        <v>109</v>
      </c>
      <c r="B3028">
        <v>4</v>
      </c>
      <c r="C3028" s="9">
        <f t="shared" si="69"/>
        <v>1.1955627386915377</v>
      </c>
    </row>
    <row r="3029" spans="1:3" x14ac:dyDescent="0.2">
      <c r="A3029" t="s">
        <v>109</v>
      </c>
      <c r="B3029">
        <v>5</v>
      </c>
      <c r="C3029" s="9">
        <f t="shared" si="69"/>
        <v>2.4038131792435067</v>
      </c>
    </row>
    <row r="3030" spans="1:3" x14ac:dyDescent="0.2">
      <c r="A3030" t="s">
        <v>109</v>
      </c>
      <c r="B3030">
        <v>4</v>
      </c>
      <c r="C3030" s="9">
        <f t="shared" si="69"/>
        <v>1.1955627386915377</v>
      </c>
    </row>
    <row r="3031" spans="1:3" x14ac:dyDescent="0.2">
      <c r="A3031" t="s">
        <v>109</v>
      </c>
      <c r="B3031">
        <v>5</v>
      </c>
      <c r="C3031" s="9">
        <f t="shared" si="69"/>
        <v>2.4038131792435067</v>
      </c>
    </row>
    <row r="3032" spans="1:3" x14ac:dyDescent="0.2">
      <c r="A3032" t="s">
        <v>109</v>
      </c>
      <c r="B3032">
        <v>3</v>
      </c>
      <c r="C3032" s="9">
        <f t="shared" si="69"/>
        <v>0.48586333360803069</v>
      </c>
    </row>
    <row r="3033" spans="1:3" x14ac:dyDescent="0.2">
      <c r="A3033" t="s">
        <v>109</v>
      </c>
      <c r="B3033">
        <v>5</v>
      </c>
      <c r="C3033" s="9">
        <f t="shared" si="69"/>
        <v>2.4038131792435067</v>
      </c>
    </row>
    <row r="3034" spans="1:3" x14ac:dyDescent="0.2">
      <c r="A3034" t="s">
        <v>109</v>
      </c>
      <c r="B3034">
        <v>3</v>
      </c>
      <c r="C3034" s="9">
        <f t="shared" si="69"/>
        <v>0.48586333360803069</v>
      </c>
    </row>
    <row r="3035" spans="1:3" x14ac:dyDescent="0.2">
      <c r="A3035" t="s">
        <v>109</v>
      </c>
      <c r="B3035">
        <v>5</v>
      </c>
      <c r="C3035" s="9">
        <f t="shared" si="69"/>
        <v>2.4038131792435067</v>
      </c>
    </row>
    <row r="3036" spans="1:3" x14ac:dyDescent="0.2">
      <c r="A3036" t="s">
        <v>109</v>
      </c>
      <c r="B3036">
        <v>4</v>
      </c>
      <c r="C3036" s="9">
        <f t="shared" si="69"/>
        <v>1.1955627386915377</v>
      </c>
    </row>
    <row r="3037" spans="1:3" x14ac:dyDescent="0.2">
      <c r="A3037" t="s">
        <v>109</v>
      </c>
      <c r="B3037">
        <v>5</v>
      </c>
      <c r="C3037" s="9">
        <f t="shared" si="69"/>
        <v>2.4038131792435067</v>
      </c>
    </row>
    <row r="3038" spans="1:3" x14ac:dyDescent="0.2">
      <c r="A3038" t="s">
        <v>109</v>
      </c>
      <c r="B3038">
        <v>3</v>
      </c>
      <c r="C3038" s="9">
        <f t="shared" si="69"/>
        <v>0.48586333360803069</v>
      </c>
    </row>
    <row r="3039" spans="1:3" x14ac:dyDescent="0.2">
      <c r="A3039" t="s">
        <v>109</v>
      </c>
      <c r="B3039">
        <v>5</v>
      </c>
      <c r="C3039" s="9">
        <f t="shared" si="69"/>
        <v>2.4038131792435067</v>
      </c>
    </row>
    <row r="3040" spans="1:3" x14ac:dyDescent="0.2">
      <c r="A3040" t="s">
        <v>109</v>
      </c>
      <c r="B3040">
        <v>3</v>
      </c>
      <c r="C3040" s="9">
        <f t="shared" si="69"/>
        <v>0.48586333360803069</v>
      </c>
    </row>
    <row r="3041" spans="1:3" x14ac:dyDescent="0.2">
      <c r="A3041" t="s">
        <v>109</v>
      </c>
      <c r="B3041">
        <v>4</v>
      </c>
      <c r="C3041" s="9">
        <f t="shared" si="69"/>
        <v>1.1955627386915377</v>
      </c>
    </row>
    <row r="3042" spans="1:3" x14ac:dyDescent="0.2">
      <c r="A3042" t="s">
        <v>109</v>
      </c>
      <c r="B3042">
        <v>4</v>
      </c>
      <c r="C3042" s="9">
        <f t="shared" si="69"/>
        <v>1.1955627386915377</v>
      </c>
    </row>
    <row r="3043" spans="1:3" x14ac:dyDescent="0.2">
      <c r="A3043" t="s">
        <v>109</v>
      </c>
      <c r="B3043">
        <v>4</v>
      </c>
      <c r="C3043" s="9">
        <f t="shared" si="69"/>
        <v>1.1955627386915377</v>
      </c>
    </row>
    <row r="3044" spans="1:3" x14ac:dyDescent="0.2">
      <c r="A3044" t="s">
        <v>109</v>
      </c>
      <c r="B3044">
        <v>3</v>
      </c>
      <c r="C3044" s="9">
        <f t="shared" si="69"/>
        <v>0.48586333360803069</v>
      </c>
    </row>
    <row r="3045" spans="1:3" x14ac:dyDescent="0.2">
      <c r="A3045" t="s">
        <v>109</v>
      </c>
      <c r="B3045">
        <v>3</v>
      </c>
      <c r="C3045" s="9">
        <f t="shared" si="69"/>
        <v>0.48586333360803069</v>
      </c>
    </row>
    <row r="3046" spans="1:3" x14ac:dyDescent="0.2">
      <c r="A3046" t="s">
        <v>109</v>
      </c>
      <c r="B3046">
        <v>3</v>
      </c>
      <c r="C3046" s="9">
        <f t="shared" si="69"/>
        <v>0.48586333360803069</v>
      </c>
    </row>
    <row r="3047" spans="1:3" x14ac:dyDescent="0.2">
      <c r="A3047" t="s">
        <v>109</v>
      </c>
      <c r="B3047">
        <v>3</v>
      </c>
      <c r="C3047" s="9">
        <f t="shared" si="69"/>
        <v>0.48586333360803069</v>
      </c>
    </row>
    <row r="3048" spans="1:3" x14ac:dyDescent="0.2">
      <c r="A3048" t="s">
        <v>112</v>
      </c>
      <c r="B3048">
        <v>10</v>
      </c>
      <c r="C3048" s="9">
        <f>0.0107*(B3048^2.916)</f>
        <v>8.8182778306391274</v>
      </c>
    </row>
    <row r="3049" spans="1:3" x14ac:dyDescent="0.2">
      <c r="A3049" t="s">
        <v>112</v>
      </c>
      <c r="B3049">
        <v>7</v>
      </c>
      <c r="C3049" s="9">
        <f t="shared" ref="C3049:C3112" si="70">0.0107*(B3049^2.916)</f>
        <v>3.1166616877910651</v>
      </c>
    </row>
    <row r="3050" spans="1:3" x14ac:dyDescent="0.2">
      <c r="A3050" t="s">
        <v>112</v>
      </c>
      <c r="B3050">
        <v>6</v>
      </c>
      <c r="C3050" s="9">
        <f t="shared" si="70"/>
        <v>1.9882583902331308</v>
      </c>
    </row>
    <row r="3051" spans="1:3" x14ac:dyDescent="0.2">
      <c r="A3051" t="s">
        <v>112</v>
      </c>
      <c r="B3051">
        <v>8</v>
      </c>
      <c r="C3051" s="9">
        <f t="shared" si="70"/>
        <v>4.6003850109451765</v>
      </c>
    </row>
    <row r="3052" spans="1:3" x14ac:dyDescent="0.2">
      <c r="A3052" t="s">
        <v>112</v>
      </c>
      <c r="B3052">
        <v>11</v>
      </c>
      <c r="C3052" s="9">
        <f t="shared" si="70"/>
        <v>11.643534855738244</v>
      </c>
    </row>
    <row r="3053" spans="1:3" x14ac:dyDescent="0.2">
      <c r="A3053" t="s">
        <v>112</v>
      </c>
      <c r="B3053">
        <v>5</v>
      </c>
      <c r="C3053" s="9">
        <f t="shared" si="70"/>
        <v>1.1683697664195603</v>
      </c>
    </row>
    <row r="3054" spans="1:3" x14ac:dyDescent="0.2">
      <c r="A3054" t="s">
        <v>112</v>
      </c>
      <c r="B3054">
        <v>6</v>
      </c>
      <c r="C3054" s="9">
        <f t="shared" si="70"/>
        <v>1.9882583902331308</v>
      </c>
    </row>
    <row r="3055" spans="1:3" x14ac:dyDescent="0.2">
      <c r="A3055" t="s">
        <v>112</v>
      </c>
      <c r="B3055">
        <v>4</v>
      </c>
      <c r="C3055" s="9">
        <f t="shared" si="70"/>
        <v>0.6095238621313096</v>
      </c>
    </row>
    <row r="3056" spans="1:3" x14ac:dyDescent="0.2">
      <c r="A3056" t="s">
        <v>112</v>
      </c>
      <c r="B3056">
        <v>8</v>
      </c>
      <c r="C3056" s="9">
        <f t="shared" si="70"/>
        <v>4.6003850109451765</v>
      </c>
    </row>
    <row r="3057" spans="1:3" x14ac:dyDescent="0.2">
      <c r="A3057" t="s">
        <v>112</v>
      </c>
      <c r="B3057">
        <v>9</v>
      </c>
      <c r="C3057" s="9">
        <f t="shared" si="70"/>
        <v>6.4856713115536939</v>
      </c>
    </row>
    <row r="3058" spans="1:3" x14ac:dyDescent="0.2">
      <c r="A3058" t="s">
        <v>112</v>
      </c>
      <c r="B3058">
        <v>12</v>
      </c>
      <c r="C3058" s="9">
        <f t="shared" si="70"/>
        <v>15.006392144076548</v>
      </c>
    </row>
    <row r="3059" spans="1:3" x14ac:dyDescent="0.2">
      <c r="A3059" t="s">
        <v>112</v>
      </c>
      <c r="B3059">
        <v>10</v>
      </c>
      <c r="C3059" s="9">
        <f t="shared" si="70"/>
        <v>8.8182778306391274</v>
      </c>
    </row>
    <row r="3060" spans="1:3" x14ac:dyDescent="0.2">
      <c r="A3060" t="s">
        <v>112</v>
      </c>
      <c r="B3060">
        <v>11</v>
      </c>
      <c r="C3060" s="9">
        <f t="shared" si="70"/>
        <v>11.643534855738244</v>
      </c>
    </row>
    <row r="3061" spans="1:3" x14ac:dyDescent="0.2">
      <c r="A3061" t="s">
        <v>112</v>
      </c>
      <c r="B3061">
        <v>10</v>
      </c>
      <c r="C3061" s="9">
        <f t="shared" si="70"/>
        <v>8.8182778306391274</v>
      </c>
    </row>
    <row r="3062" spans="1:3" x14ac:dyDescent="0.2">
      <c r="A3062" t="s">
        <v>112</v>
      </c>
      <c r="B3062">
        <v>7</v>
      </c>
      <c r="C3062" s="9">
        <f t="shared" si="70"/>
        <v>3.1166616877910651</v>
      </c>
    </row>
    <row r="3063" spans="1:3" x14ac:dyDescent="0.2">
      <c r="A3063" t="s">
        <v>112</v>
      </c>
      <c r="B3063">
        <v>13</v>
      </c>
      <c r="C3063" s="9">
        <f t="shared" si="70"/>
        <v>18.951456502092398</v>
      </c>
    </row>
    <row r="3064" spans="1:3" x14ac:dyDescent="0.2">
      <c r="A3064" t="s">
        <v>112</v>
      </c>
      <c r="B3064">
        <v>9</v>
      </c>
      <c r="C3064" s="9">
        <f t="shared" si="70"/>
        <v>6.4856713115536939</v>
      </c>
    </row>
    <row r="3065" spans="1:3" x14ac:dyDescent="0.2">
      <c r="A3065" t="s">
        <v>112</v>
      </c>
      <c r="B3065">
        <v>10</v>
      </c>
      <c r="C3065" s="9">
        <f t="shared" si="70"/>
        <v>8.8182778306391274</v>
      </c>
    </row>
    <row r="3066" spans="1:3" x14ac:dyDescent="0.2">
      <c r="A3066" t="s">
        <v>112</v>
      </c>
      <c r="B3066">
        <v>13</v>
      </c>
      <c r="C3066" s="9">
        <f t="shared" si="70"/>
        <v>18.951456502092398</v>
      </c>
    </row>
    <row r="3067" spans="1:3" x14ac:dyDescent="0.2">
      <c r="A3067" t="s">
        <v>112</v>
      </c>
      <c r="B3067">
        <v>6</v>
      </c>
      <c r="C3067" s="9">
        <f t="shared" si="70"/>
        <v>1.9882583902331308</v>
      </c>
    </row>
    <row r="3068" spans="1:3" x14ac:dyDescent="0.2">
      <c r="A3068" t="s">
        <v>112</v>
      </c>
      <c r="B3068">
        <v>6</v>
      </c>
      <c r="C3068" s="9">
        <f t="shared" si="70"/>
        <v>1.9882583902331308</v>
      </c>
    </row>
    <row r="3069" spans="1:3" x14ac:dyDescent="0.2">
      <c r="A3069" t="s">
        <v>112</v>
      </c>
      <c r="B3069">
        <v>12</v>
      </c>
      <c r="C3069" s="9">
        <f t="shared" si="70"/>
        <v>15.006392144076548</v>
      </c>
    </row>
    <row r="3070" spans="1:3" x14ac:dyDescent="0.2">
      <c r="A3070" t="s">
        <v>112</v>
      </c>
      <c r="B3070">
        <v>9</v>
      </c>
      <c r="C3070" s="9">
        <f t="shared" si="70"/>
        <v>6.4856713115536939</v>
      </c>
    </row>
    <row r="3071" spans="1:3" x14ac:dyDescent="0.2">
      <c r="A3071" t="s">
        <v>112</v>
      </c>
      <c r="B3071">
        <v>8</v>
      </c>
      <c r="C3071" s="9">
        <f t="shared" si="70"/>
        <v>4.6003850109451765</v>
      </c>
    </row>
    <row r="3072" spans="1:3" x14ac:dyDescent="0.2">
      <c r="A3072" t="s">
        <v>112</v>
      </c>
      <c r="B3072">
        <v>10</v>
      </c>
      <c r="C3072" s="9">
        <f t="shared" si="70"/>
        <v>8.8182778306391274</v>
      </c>
    </row>
    <row r="3073" spans="1:3" x14ac:dyDescent="0.2">
      <c r="A3073" t="s">
        <v>112</v>
      </c>
      <c r="B3073">
        <v>5</v>
      </c>
      <c r="C3073" s="9">
        <f t="shared" si="70"/>
        <v>1.1683697664195603</v>
      </c>
    </row>
    <row r="3074" spans="1:3" x14ac:dyDescent="0.2">
      <c r="A3074" t="s">
        <v>112</v>
      </c>
      <c r="B3074">
        <v>4</v>
      </c>
      <c r="C3074" s="9">
        <f t="shared" si="70"/>
        <v>0.6095238621313096</v>
      </c>
    </row>
    <row r="3075" spans="1:3" x14ac:dyDescent="0.2">
      <c r="A3075" t="s">
        <v>112</v>
      </c>
      <c r="B3075">
        <v>8</v>
      </c>
      <c r="C3075" s="9">
        <f t="shared" si="70"/>
        <v>4.6003850109451765</v>
      </c>
    </row>
    <row r="3076" spans="1:3" x14ac:dyDescent="0.2">
      <c r="A3076" t="s">
        <v>112</v>
      </c>
      <c r="B3076">
        <v>11</v>
      </c>
      <c r="C3076" s="9">
        <f t="shared" si="70"/>
        <v>11.643534855738244</v>
      </c>
    </row>
    <row r="3077" spans="1:3" x14ac:dyDescent="0.2">
      <c r="A3077" t="s">
        <v>112</v>
      </c>
      <c r="B3077">
        <v>6</v>
      </c>
      <c r="C3077" s="9">
        <f t="shared" si="70"/>
        <v>1.9882583902331308</v>
      </c>
    </row>
    <row r="3078" spans="1:3" x14ac:dyDescent="0.2">
      <c r="A3078" t="s">
        <v>112</v>
      </c>
      <c r="B3078">
        <v>13</v>
      </c>
      <c r="C3078" s="9">
        <f t="shared" si="70"/>
        <v>18.951456502092398</v>
      </c>
    </row>
    <row r="3079" spans="1:3" x14ac:dyDescent="0.2">
      <c r="A3079" t="s">
        <v>112</v>
      </c>
      <c r="B3079">
        <v>9</v>
      </c>
      <c r="C3079" s="9">
        <f t="shared" si="70"/>
        <v>6.4856713115536939</v>
      </c>
    </row>
    <row r="3080" spans="1:3" x14ac:dyDescent="0.2">
      <c r="A3080" t="s">
        <v>112</v>
      </c>
      <c r="B3080">
        <v>11</v>
      </c>
      <c r="C3080" s="9">
        <f t="shared" si="70"/>
        <v>11.643534855738244</v>
      </c>
    </row>
    <row r="3081" spans="1:3" x14ac:dyDescent="0.2">
      <c r="A3081" t="s">
        <v>112</v>
      </c>
      <c r="B3081">
        <v>8</v>
      </c>
      <c r="C3081" s="9">
        <f t="shared" si="70"/>
        <v>4.6003850109451765</v>
      </c>
    </row>
    <row r="3082" spans="1:3" x14ac:dyDescent="0.2">
      <c r="A3082" t="s">
        <v>112</v>
      </c>
      <c r="B3082">
        <v>12</v>
      </c>
      <c r="C3082" s="9">
        <f t="shared" si="70"/>
        <v>15.006392144076548</v>
      </c>
    </row>
    <row r="3083" spans="1:3" x14ac:dyDescent="0.2">
      <c r="A3083" t="s">
        <v>112</v>
      </c>
      <c r="B3083">
        <v>8</v>
      </c>
      <c r="C3083" s="9">
        <f t="shared" si="70"/>
        <v>4.6003850109451765</v>
      </c>
    </row>
    <row r="3084" spans="1:3" x14ac:dyDescent="0.2">
      <c r="A3084" t="s">
        <v>112</v>
      </c>
      <c r="B3084">
        <v>6</v>
      </c>
      <c r="C3084" s="9">
        <f t="shared" si="70"/>
        <v>1.9882583902331308</v>
      </c>
    </row>
    <row r="3085" spans="1:3" x14ac:dyDescent="0.2">
      <c r="A3085" t="s">
        <v>112</v>
      </c>
      <c r="B3085">
        <v>4</v>
      </c>
      <c r="C3085" s="9">
        <f t="shared" si="70"/>
        <v>0.6095238621313096</v>
      </c>
    </row>
    <row r="3086" spans="1:3" x14ac:dyDescent="0.2">
      <c r="A3086" t="s">
        <v>112</v>
      </c>
      <c r="B3086">
        <v>4</v>
      </c>
      <c r="C3086" s="9">
        <f t="shared" si="70"/>
        <v>0.6095238621313096</v>
      </c>
    </row>
    <row r="3087" spans="1:3" x14ac:dyDescent="0.2">
      <c r="A3087" t="s">
        <v>112</v>
      </c>
      <c r="B3087">
        <v>5</v>
      </c>
      <c r="C3087" s="9">
        <f t="shared" si="70"/>
        <v>1.1683697664195603</v>
      </c>
    </row>
    <row r="3088" spans="1:3" x14ac:dyDescent="0.2">
      <c r="A3088" t="s">
        <v>112</v>
      </c>
      <c r="B3088">
        <v>13</v>
      </c>
      <c r="C3088" s="9">
        <f t="shared" si="70"/>
        <v>18.951456502092398</v>
      </c>
    </row>
    <row r="3089" spans="1:3" x14ac:dyDescent="0.2">
      <c r="A3089" t="s">
        <v>112</v>
      </c>
      <c r="B3089">
        <v>9</v>
      </c>
      <c r="C3089" s="9">
        <f t="shared" si="70"/>
        <v>6.4856713115536939</v>
      </c>
    </row>
    <row r="3090" spans="1:3" x14ac:dyDescent="0.2">
      <c r="A3090" t="s">
        <v>112</v>
      </c>
      <c r="B3090">
        <v>13</v>
      </c>
      <c r="C3090" s="9">
        <f t="shared" si="70"/>
        <v>18.951456502092398</v>
      </c>
    </row>
    <row r="3091" spans="1:3" x14ac:dyDescent="0.2">
      <c r="A3091" t="s">
        <v>112</v>
      </c>
      <c r="B3091">
        <v>4</v>
      </c>
      <c r="C3091" s="9">
        <f t="shared" si="70"/>
        <v>0.6095238621313096</v>
      </c>
    </row>
    <row r="3092" spans="1:3" x14ac:dyDescent="0.2">
      <c r="A3092" t="s">
        <v>112</v>
      </c>
      <c r="B3092">
        <v>5</v>
      </c>
      <c r="C3092" s="9">
        <f t="shared" si="70"/>
        <v>1.1683697664195603</v>
      </c>
    </row>
    <row r="3093" spans="1:3" x14ac:dyDescent="0.2">
      <c r="A3093" t="s">
        <v>112</v>
      </c>
      <c r="B3093">
        <v>13</v>
      </c>
      <c r="C3093" s="9">
        <f t="shared" si="70"/>
        <v>18.951456502092398</v>
      </c>
    </row>
    <row r="3094" spans="1:3" x14ac:dyDescent="0.2">
      <c r="A3094" t="s">
        <v>112</v>
      </c>
      <c r="B3094">
        <v>8</v>
      </c>
      <c r="C3094" s="9">
        <f t="shared" si="70"/>
        <v>4.6003850109451765</v>
      </c>
    </row>
    <row r="3095" spans="1:3" x14ac:dyDescent="0.2">
      <c r="A3095" t="s">
        <v>112</v>
      </c>
      <c r="B3095">
        <v>10</v>
      </c>
      <c r="C3095" s="9">
        <f t="shared" si="70"/>
        <v>8.8182778306391274</v>
      </c>
    </row>
    <row r="3096" spans="1:3" x14ac:dyDescent="0.2">
      <c r="A3096" t="s">
        <v>112</v>
      </c>
      <c r="B3096">
        <v>9</v>
      </c>
      <c r="C3096" s="9">
        <f t="shared" si="70"/>
        <v>6.4856713115536939</v>
      </c>
    </row>
    <row r="3097" spans="1:3" x14ac:dyDescent="0.2">
      <c r="A3097" t="s">
        <v>112</v>
      </c>
      <c r="B3097">
        <v>8</v>
      </c>
      <c r="C3097" s="9">
        <f t="shared" si="70"/>
        <v>4.6003850109451765</v>
      </c>
    </row>
    <row r="3098" spans="1:3" x14ac:dyDescent="0.2">
      <c r="A3098" t="s">
        <v>112</v>
      </c>
      <c r="B3098">
        <v>12</v>
      </c>
      <c r="C3098" s="9">
        <f t="shared" si="70"/>
        <v>15.006392144076548</v>
      </c>
    </row>
    <row r="3099" spans="1:3" x14ac:dyDescent="0.2">
      <c r="A3099" t="s">
        <v>112</v>
      </c>
      <c r="B3099">
        <v>8</v>
      </c>
      <c r="C3099" s="9">
        <f t="shared" si="70"/>
        <v>4.6003850109451765</v>
      </c>
    </row>
    <row r="3100" spans="1:3" x14ac:dyDescent="0.2">
      <c r="A3100" t="s">
        <v>112</v>
      </c>
      <c r="B3100">
        <v>9</v>
      </c>
      <c r="C3100" s="9">
        <f t="shared" si="70"/>
        <v>6.4856713115536939</v>
      </c>
    </row>
    <row r="3101" spans="1:3" x14ac:dyDescent="0.2">
      <c r="A3101" t="s">
        <v>112</v>
      </c>
      <c r="B3101">
        <v>9</v>
      </c>
      <c r="C3101" s="9">
        <f t="shared" si="70"/>
        <v>6.4856713115536939</v>
      </c>
    </row>
    <row r="3102" spans="1:3" x14ac:dyDescent="0.2">
      <c r="A3102" t="s">
        <v>112</v>
      </c>
      <c r="B3102">
        <v>8</v>
      </c>
      <c r="C3102" s="9">
        <f t="shared" si="70"/>
        <v>4.6003850109451765</v>
      </c>
    </row>
    <row r="3103" spans="1:3" x14ac:dyDescent="0.2">
      <c r="A3103" t="s">
        <v>112</v>
      </c>
      <c r="B3103">
        <v>4</v>
      </c>
      <c r="C3103" s="9">
        <f t="shared" si="70"/>
        <v>0.6095238621313096</v>
      </c>
    </row>
    <row r="3104" spans="1:3" x14ac:dyDescent="0.2">
      <c r="A3104" t="s">
        <v>112</v>
      </c>
      <c r="B3104">
        <v>12</v>
      </c>
      <c r="C3104" s="9">
        <f t="shared" si="70"/>
        <v>15.006392144076548</v>
      </c>
    </row>
    <row r="3105" spans="1:3" x14ac:dyDescent="0.2">
      <c r="A3105" t="s">
        <v>112</v>
      </c>
      <c r="B3105">
        <v>9</v>
      </c>
      <c r="C3105" s="9">
        <f t="shared" si="70"/>
        <v>6.4856713115536939</v>
      </c>
    </row>
    <row r="3106" spans="1:3" x14ac:dyDescent="0.2">
      <c r="A3106" t="s">
        <v>112</v>
      </c>
      <c r="B3106">
        <v>6</v>
      </c>
      <c r="C3106" s="9">
        <f t="shared" si="70"/>
        <v>1.9882583902331308</v>
      </c>
    </row>
    <row r="3107" spans="1:3" x14ac:dyDescent="0.2">
      <c r="A3107" t="s">
        <v>112</v>
      </c>
      <c r="B3107">
        <v>13</v>
      </c>
      <c r="C3107" s="9">
        <f t="shared" si="70"/>
        <v>18.951456502092398</v>
      </c>
    </row>
    <row r="3108" spans="1:3" x14ac:dyDescent="0.2">
      <c r="A3108" t="s">
        <v>112</v>
      </c>
      <c r="B3108">
        <v>7</v>
      </c>
      <c r="C3108" s="9">
        <f t="shared" si="70"/>
        <v>3.1166616877910651</v>
      </c>
    </row>
    <row r="3109" spans="1:3" x14ac:dyDescent="0.2">
      <c r="A3109" t="s">
        <v>112</v>
      </c>
      <c r="B3109">
        <v>9</v>
      </c>
      <c r="C3109" s="9">
        <f t="shared" si="70"/>
        <v>6.4856713115536939</v>
      </c>
    </row>
    <row r="3110" spans="1:3" x14ac:dyDescent="0.2">
      <c r="A3110" t="s">
        <v>112</v>
      </c>
      <c r="B3110">
        <v>9</v>
      </c>
      <c r="C3110" s="9">
        <f t="shared" si="70"/>
        <v>6.4856713115536939</v>
      </c>
    </row>
    <row r="3111" spans="1:3" x14ac:dyDescent="0.2">
      <c r="A3111" t="s">
        <v>112</v>
      </c>
      <c r="B3111">
        <v>12</v>
      </c>
      <c r="C3111" s="9">
        <f t="shared" si="70"/>
        <v>15.006392144076548</v>
      </c>
    </row>
    <row r="3112" spans="1:3" x14ac:dyDescent="0.2">
      <c r="A3112" t="s">
        <v>112</v>
      </c>
      <c r="B3112">
        <v>6</v>
      </c>
      <c r="C3112" s="9">
        <f t="shared" si="70"/>
        <v>1.9882583902331308</v>
      </c>
    </row>
    <row r="3113" spans="1:3" x14ac:dyDescent="0.2">
      <c r="A3113" t="s">
        <v>112</v>
      </c>
      <c r="B3113">
        <v>6</v>
      </c>
      <c r="C3113" s="9">
        <f t="shared" ref="C3113:C3176" si="71">0.0107*(B3113^2.916)</f>
        <v>1.9882583902331308</v>
      </c>
    </row>
    <row r="3114" spans="1:3" x14ac:dyDescent="0.2">
      <c r="A3114" t="s">
        <v>112</v>
      </c>
      <c r="B3114">
        <v>10</v>
      </c>
      <c r="C3114" s="9">
        <f t="shared" si="71"/>
        <v>8.8182778306391274</v>
      </c>
    </row>
    <row r="3115" spans="1:3" x14ac:dyDescent="0.2">
      <c r="A3115" t="s">
        <v>112</v>
      </c>
      <c r="B3115">
        <v>9</v>
      </c>
      <c r="C3115" s="9">
        <f t="shared" si="71"/>
        <v>6.4856713115536939</v>
      </c>
    </row>
    <row r="3116" spans="1:3" x14ac:dyDescent="0.2">
      <c r="A3116" t="s">
        <v>112</v>
      </c>
      <c r="B3116">
        <v>10</v>
      </c>
      <c r="C3116" s="9">
        <f t="shared" si="71"/>
        <v>8.8182778306391274</v>
      </c>
    </row>
    <row r="3117" spans="1:3" x14ac:dyDescent="0.2">
      <c r="A3117" t="s">
        <v>112</v>
      </c>
      <c r="B3117">
        <v>4</v>
      </c>
      <c r="C3117" s="9">
        <f t="shared" si="71"/>
        <v>0.6095238621313096</v>
      </c>
    </row>
    <row r="3118" spans="1:3" x14ac:dyDescent="0.2">
      <c r="A3118" t="s">
        <v>112</v>
      </c>
      <c r="B3118">
        <v>11</v>
      </c>
      <c r="C3118" s="9">
        <f t="shared" si="71"/>
        <v>11.643534855738244</v>
      </c>
    </row>
    <row r="3119" spans="1:3" x14ac:dyDescent="0.2">
      <c r="A3119" t="s">
        <v>112</v>
      </c>
      <c r="B3119">
        <v>12</v>
      </c>
      <c r="C3119" s="9">
        <f t="shared" si="71"/>
        <v>15.006392144076548</v>
      </c>
    </row>
    <row r="3120" spans="1:3" x14ac:dyDescent="0.2">
      <c r="A3120" t="s">
        <v>112</v>
      </c>
      <c r="B3120">
        <v>6</v>
      </c>
      <c r="C3120" s="9">
        <f t="shared" si="71"/>
        <v>1.9882583902331308</v>
      </c>
    </row>
    <row r="3121" spans="1:3" x14ac:dyDescent="0.2">
      <c r="A3121" t="s">
        <v>112</v>
      </c>
      <c r="B3121">
        <v>12</v>
      </c>
      <c r="C3121" s="9">
        <f t="shared" si="71"/>
        <v>15.006392144076548</v>
      </c>
    </row>
    <row r="3122" spans="1:3" x14ac:dyDescent="0.2">
      <c r="A3122" t="s">
        <v>112</v>
      </c>
      <c r="B3122">
        <v>6</v>
      </c>
      <c r="C3122" s="9">
        <f t="shared" si="71"/>
        <v>1.9882583902331308</v>
      </c>
    </row>
    <row r="3123" spans="1:3" x14ac:dyDescent="0.2">
      <c r="A3123" t="s">
        <v>112</v>
      </c>
      <c r="B3123">
        <v>5</v>
      </c>
      <c r="C3123" s="9">
        <f t="shared" si="71"/>
        <v>1.1683697664195603</v>
      </c>
    </row>
    <row r="3124" spans="1:3" x14ac:dyDescent="0.2">
      <c r="A3124" t="s">
        <v>112</v>
      </c>
      <c r="B3124">
        <v>6</v>
      </c>
      <c r="C3124" s="9">
        <f t="shared" si="71"/>
        <v>1.9882583902331308</v>
      </c>
    </row>
    <row r="3125" spans="1:3" x14ac:dyDescent="0.2">
      <c r="A3125" t="s">
        <v>112</v>
      </c>
      <c r="B3125">
        <v>4</v>
      </c>
      <c r="C3125" s="9">
        <f t="shared" si="71"/>
        <v>0.6095238621313096</v>
      </c>
    </row>
    <row r="3126" spans="1:3" x14ac:dyDescent="0.2">
      <c r="A3126" t="s">
        <v>112</v>
      </c>
      <c r="B3126">
        <v>10</v>
      </c>
      <c r="C3126" s="9">
        <f t="shared" si="71"/>
        <v>8.8182778306391274</v>
      </c>
    </row>
    <row r="3127" spans="1:3" x14ac:dyDescent="0.2">
      <c r="A3127" t="s">
        <v>112</v>
      </c>
      <c r="B3127">
        <v>11</v>
      </c>
      <c r="C3127" s="9">
        <f t="shared" si="71"/>
        <v>11.643534855738244</v>
      </c>
    </row>
    <row r="3128" spans="1:3" x14ac:dyDescent="0.2">
      <c r="A3128" t="s">
        <v>112</v>
      </c>
      <c r="B3128">
        <v>11</v>
      </c>
      <c r="C3128" s="9">
        <f t="shared" si="71"/>
        <v>11.643534855738244</v>
      </c>
    </row>
    <row r="3129" spans="1:3" x14ac:dyDescent="0.2">
      <c r="A3129" t="s">
        <v>112</v>
      </c>
      <c r="B3129">
        <v>6</v>
      </c>
      <c r="C3129" s="9">
        <f t="shared" si="71"/>
        <v>1.9882583902331308</v>
      </c>
    </row>
    <row r="3130" spans="1:3" x14ac:dyDescent="0.2">
      <c r="A3130" t="s">
        <v>112</v>
      </c>
      <c r="B3130">
        <v>8</v>
      </c>
      <c r="C3130" s="9">
        <f t="shared" si="71"/>
        <v>4.6003850109451765</v>
      </c>
    </row>
    <row r="3131" spans="1:3" x14ac:dyDescent="0.2">
      <c r="A3131" t="s">
        <v>112</v>
      </c>
      <c r="B3131">
        <v>10</v>
      </c>
      <c r="C3131" s="9">
        <f t="shared" si="71"/>
        <v>8.8182778306391274</v>
      </c>
    </row>
    <row r="3132" spans="1:3" x14ac:dyDescent="0.2">
      <c r="A3132" t="s">
        <v>112</v>
      </c>
      <c r="B3132">
        <v>11</v>
      </c>
      <c r="C3132" s="9">
        <f t="shared" si="71"/>
        <v>11.643534855738244</v>
      </c>
    </row>
    <row r="3133" spans="1:3" x14ac:dyDescent="0.2">
      <c r="A3133" t="s">
        <v>112</v>
      </c>
      <c r="B3133">
        <v>10</v>
      </c>
      <c r="C3133" s="9">
        <f t="shared" si="71"/>
        <v>8.8182778306391274</v>
      </c>
    </row>
    <row r="3134" spans="1:3" x14ac:dyDescent="0.2">
      <c r="A3134" t="s">
        <v>112</v>
      </c>
      <c r="B3134">
        <v>7</v>
      </c>
      <c r="C3134" s="9">
        <f t="shared" si="71"/>
        <v>3.1166616877910651</v>
      </c>
    </row>
    <row r="3135" spans="1:3" x14ac:dyDescent="0.2">
      <c r="A3135" t="s">
        <v>112</v>
      </c>
      <c r="B3135">
        <v>13</v>
      </c>
      <c r="C3135" s="9">
        <f t="shared" si="71"/>
        <v>18.951456502092398</v>
      </c>
    </row>
    <row r="3136" spans="1:3" x14ac:dyDescent="0.2">
      <c r="A3136" t="s">
        <v>112</v>
      </c>
      <c r="B3136">
        <v>12</v>
      </c>
      <c r="C3136" s="9">
        <f t="shared" si="71"/>
        <v>15.006392144076548</v>
      </c>
    </row>
    <row r="3137" spans="1:3" x14ac:dyDescent="0.2">
      <c r="A3137" t="s">
        <v>112</v>
      </c>
      <c r="B3137">
        <v>12</v>
      </c>
      <c r="C3137" s="9">
        <f t="shared" si="71"/>
        <v>15.006392144076548</v>
      </c>
    </row>
    <row r="3138" spans="1:3" x14ac:dyDescent="0.2">
      <c r="A3138" t="s">
        <v>112</v>
      </c>
      <c r="B3138">
        <v>9</v>
      </c>
      <c r="C3138" s="9">
        <f t="shared" si="71"/>
        <v>6.4856713115536939</v>
      </c>
    </row>
    <row r="3139" spans="1:3" x14ac:dyDescent="0.2">
      <c r="A3139" t="s">
        <v>112</v>
      </c>
      <c r="B3139">
        <v>6</v>
      </c>
      <c r="C3139" s="9">
        <f t="shared" si="71"/>
        <v>1.9882583902331308</v>
      </c>
    </row>
    <row r="3140" spans="1:3" x14ac:dyDescent="0.2">
      <c r="A3140" t="s">
        <v>112</v>
      </c>
      <c r="B3140">
        <v>6</v>
      </c>
      <c r="C3140" s="9">
        <f t="shared" si="71"/>
        <v>1.9882583902331308</v>
      </c>
    </row>
    <row r="3141" spans="1:3" x14ac:dyDescent="0.2">
      <c r="A3141" t="s">
        <v>112</v>
      </c>
      <c r="B3141">
        <v>12</v>
      </c>
      <c r="C3141" s="9">
        <f t="shared" si="71"/>
        <v>15.006392144076548</v>
      </c>
    </row>
    <row r="3142" spans="1:3" x14ac:dyDescent="0.2">
      <c r="A3142" t="s">
        <v>112</v>
      </c>
      <c r="B3142">
        <v>10</v>
      </c>
      <c r="C3142" s="9">
        <f t="shared" si="71"/>
        <v>8.8182778306391274</v>
      </c>
    </row>
    <row r="3143" spans="1:3" x14ac:dyDescent="0.2">
      <c r="A3143" t="s">
        <v>112</v>
      </c>
      <c r="B3143">
        <v>10</v>
      </c>
      <c r="C3143" s="9">
        <f t="shared" si="71"/>
        <v>8.8182778306391274</v>
      </c>
    </row>
    <row r="3144" spans="1:3" x14ac:dyDescent="0.2">
      <c r="A3144" t="s">
        <v>112</v>
      </c>
      <c r="B3144">
        <v>4</v>
      </c>
      <c r="C3144" s="9">
        <f t="shared" si="71"/>
        <v>0.6095238621313096</v>
      </c>
    </row>
    <row r="3145" spans="1:3" x14ac:dyDescent="0.2">
      <c r="A3145" t="s">
        <v>112</v>
      </c>
      <c r="B3145">
        <v>12</v>
      </c>
      <c r="C3145" s="9">
        <f t="shared" si="71"/>
        <v>15.006392144076548</v>
      </c>
    </row>
    <row r="3146" spans="1:3" x14ac:dyDescent="0.2">
      <c r="A3146" t="s">
        <v>112</v>
      </c>
      <c r="B3146">
        <v>10</v>
      </c>
      <c r="C3146" s="9">
        <f t="shared" si="71"/>
        <v>8.8182778306391274</v>
      </c>
    </row>
    <row r="3147" spans="1:3" x14ac:dyDescent="0.2">
      <c r="A3147" t="s">
        <v>112</v>
      </c>
      <c r="B3147">
        <v>11</v>
      </c>
      <c r="C3147" s="9">
        <f t="shared" si="71"/>
        <v>11.643534855738244</v>
      </c>
    </row>
    <row r="3148" spans="1:3" x14ac:dyDescent="0.2">
      <c r="A3148" t="s">
        <v>112</v>
      </c>
      <c r="B3148">
        <v>9</v>
      </c>
      <c r="C3148" s="9">
        <f t="shared" si="71"/>
        <v>6.4856713115536939</v>
      </c>
    </row>
    <row r="3149" spans="1:3" x14ac:dyDescent="0.2">
      <c r="A3149" t="s">
        <v>112</v>
      </c>
      <c r="B3149">
        <v>13</v>
      </c>
      <c r="C3149" s="9">
        <f t="shared" si="71"/>
        <v>18.951456502092398</v>
      </c>
    </row>
    <row r="3150" spans="1:3" x14ac:dyDescent="0.2">
      <c r="A3150" t="s">
        <v>112</v>
      </c>
      <c r="B3150">
        <v>10</v>
      </c>
      <c r="C3150" s="9">
        <f t="shared" si="71"/>
        <v>8.8182778306391274</v>
      </c>
    </row>
    <row r="3151" spans="1:3" x14ac:dyDescent="0.2">
      <c r="A3151" t="s">
        <v>112</v>
      </c>
      <c r="B3151">
        <v>5</v>
      </c>
      <c r="C3151" s="9">
        <f t="shared" si="71"/>
        <v>1.1683697664195603</v>
      </c>
    </row>
    <row r="3152" spans="1:3" x14ac:dyDescent="0.2">
      <c r="A3152" t="s">
        <v>112</v>
      </c>
      <c r="B3152">
        <v>6</v>
      </c>
      <c r="C3152" s="9">
        <f t="shared" si="71"/>
        <v>1.9882583902331308</v>
      </c>
    </row>
    <row r="3153" spans="1:3" x14ac:dyDescent="0.2">
      <c r="A3153" t="s">
        <v>112</v>
      </c>
      <c r="B3153">
        <v>5</v>
      </c>
      <c r="C3153" s="9">
        <f t="shared" si="71"/>
        <v>1.1683697664195603</v>
      </c>
    </row>
    <row r="3154" spans="1:3" x14ac:dyDescent="0.2">
      <c r="A3154" t="s">
        <v>112</v>
      </c>
      <c r="B3154">
        <v>8</v>
      </c>
      <c r="C3154" s="9">
        <f t="shared" si="71"/>
        <v>4.6003850109451765</v>
      </c>
    </row>
    <row r="3155" spans="1:3" x14ac:dyDescent="0.2">
      <c r="A3155" t="s">
        <v>112</v>
      </c>
      <c r="B3155">
        <v>13</v>
      </c>
      <c r="C3155" s="9">
        <f t="shared" si="71"/>
        <v>18.951456502092398</v>
      </c>
    </row>
    <row r="3156" spans="1:3" x14ac:dyDescent="0.2">
      <c r="A3156" t="s">
        <v>112</v>
      </c>
      <c r="B3156">
        <v>13</v>
      </c>
      <c r="C3156" s="9">
        <f t="shared" si="71"/>
        <v>18.951456502092398</v>
      </c>
    </row>
    <row r="3157" spans="1:3" x14ac:dyDescent="0.2">
      <c r="A3157" t="s">
        <v>112</v>
      </c>
      <c r="B3157">
        <v>8</v>
      </c>
      <c r="C3157" s="9">
        <f t="shared" si="71"/>
        <v>4.6003850109451765</v>
      </c>
    </row>
    <row r="3158" spans="1:3" x14ac:dyDescent="0.2">
      <c r="A3158" t="s">
        <v>112</v>
      </c>
      <c r="B3158">
        <v>5</v>
      </c>
      <c r="C3158" s="9">
        <f t="shared" si="71"/>
        <v>1.1683697664195603</v>
      </c>
    </row>
    <row r="3159" spans="1:3" x14ac:dyDescent="0.2">
      <c r="A3159" t="s">
        <v>112</v>
      </c>
      <c r="B3159">
        <v>8</v>
      </c>
      <c r="C3159" s="9">
        <f t="shared" si="71"/>
        <v>4.6003850109451765</v>
      </c>
    </row>
    <row r="3160" spans="1:3" x14ac:dyDescent="0.2">
      <c r="A3160" t="s">
        <v>112</v>
      </c>
      <c r="B3160">
        <v>13</v>
      </c>
      <c r="C3160" s="9">
        <f t="shared" si="71"/>
        <v>18.951456502092398</v>
      </c>
    </row>
    <row r="3161" spans="1:3" x14ac:dyDescent="0.2">
      <c r="A3161" t="s">
        <v>112</v>
      </c>
      <c r="B3161">
        <v>5</v>
      </c>
      <c r="C3161" s="9">
        <f t="shared" si="71"/>
        <v>1.1683697664195603</v>
      </c>
    </row>
    <row r="3162" spans="1:3" x14ac:dyDescent="0.2">
      <c r="A3162" t="s">
        <v>112</v>
      </c>
      <c r="B3162">
        <v>13</v>
      </c>
      <c r="C3162" s="9">
        <f t="shared" si="71"/>
        <v>18.951456502092398</v>
      </c>
    </row>
    <row r="3163" spans="1:3" x14ac:dyDescent="0.2">
      <c r="A3163" t="s">
        <v>112</v>
      </c>
      <c r="B3163">
        <v>13</v>
      </c>
      <c r="C3163" s="9">
        <f t="shared" si="71"/>
        <v>18.951456502092398</v>
      </c>
    </row>
    <row r="3164" spans="1:3" x14ac:dyDescent="0.2">
      <c r="A3164" t="s">
        <v>112</v>
      </c>
      <c r="B3164">
        <v>9</v>
      </c>
      <c r="C3164" s="9">
        <f t="shared" si="71"/>
        <v>6.4856713115536939</v>
      </c>
    </row>
    <row r="3165" spans="1:3" x14ac:dyDescent="0.2">
      <c r="A3165" t="s">
        <v>112</v>
      </c>
      <c r="B3165">
        <v>8</v>
      </c>
      <c r="C3165" s="9">
        <f t="shared" si="71"/>
        <v>4.6003850109451765</v>
      </c>
    </row>
    <row r="3166" spans="1:3" x14ac:dyDescent="0.2">
      <c r="A3166" t="s">
        <v>112</v>
      </c>
      <c r="B3166">
        <v>9</v>
      </c>
      <c r="C3166" s="9">
        <f t="shared" si="71"/>
        <v>6.4856713115536939</v>
      </c>
    </row>
    <row r="3167" spans="1:3" x14ac:dyDescent="0.2">
      <c r="A3167" t="s">
        <v>112</v>
      </c>
      <c r="B3167">
        <v>8</v>
      </c>
      <c r="C3167" s="9">
        <f t="shared" si="71"/>
        <v>4.6003850109451765</v>
      </c>
    </row>
    <row r="3168" spans="1:3" x14ac:dyDescent="0.2">
      <c r="A3168" t="s">
        <v>112</v>
      </c>
      <c r="B3168">
        <v>5</v>
      </c>
      <c r="C3168" s="9">
        <f t="shared" si="71"/>
        <v>1.1683697664195603</v>
      </c>
    </row>
    <row r="3169" spans="1:3" x14ac:dyDescent="0.2">
      <c r="A3169" t="s">
        <v>112</v>
      </c>
      <c r="B3169">
        <v>4</v>
      </c>
      <c r="C3169" s="9">
        <f t="shared" si="71"/>
        <v>0.6095238621313096</v>
      </c>
    </row>
    <row r="3170" spans="1:3" x14ac:dyDescent="0.2">
      <c r="A3170" t="s">
        <v>112</v>
      </c>
      <c r="B3170">
        <v>11</v>
      </c>
      <c r="C3170" s="9">
        <f t="shared" si="71"/>
        <v>11.643534855738244</v>
      </c>
    </row>
    <row r="3171" spans="1:3" x14ac:dyDescent="0.2">
      <c r="A3171" t="s">
        <v>112</v>
      </c>
      <c r="B3171">
        <v>9</v>
      </c>
      <c r="C3171" s="9">
        <f t="shared" si="71"/>
        <v>6.4856713115536939</v>
      </c>
    </row>
    <row r="3172" spans="1:3" x14ac:dyDescent="0.2">
      <c r="A3172" t="s">
        <v>112</v>
      </c>
      <c r="B3172">
        <v>6</v>
      </c>
      <c r="C3172" s="9">
        <f t="shared" si="71"/>
        <v>1.9882583902331308</v>
      </c>
    </row>
    <row r="3173" spans="1:3" x14ac:dyDescent="0.2">
      <c r="A3173" t="s">
        <v>112</v>
      </c>
      <c r="B3173">
        <v>12</v>
      </c>
      <c r="C3173" s="9">
        <f t="shared" si="71"/>
        <v>15.006392144076548</v>
      </c>
    </row>
    <row r="3174" spans="1:3" x14ac:dyDescent="0.2">
      <c r="A3174" t="s">
        <v>112</v>
      </c>
      <c r="B3174">
        <v>7</v>
      </c>
      <c r="C3174" s="9">
        <f t="shared" si="71"/>
        <v>3.1166616877910651</v>
      </c>
    </row>
    <row r="3175" spans="1:3" x14ac:dyDescent="0.2">
      <c r="A3175" t="s">
        <v>112</v>
      </c>
      <c r="B3175">
        <v>8</v>
      </c>
      <c r="C3175" s="9">
        <f t="shared" si="71"/>
        <v>4.6003850109451765</v>
      </c>
    </row>
    <row r="3176" spans="1:3" x14ac:dyDescent="0.2">
      <c r="A3176" t="s">
        <v>112</v>
      </c>
      <c r="B3176">
        <v>13</v>
      </c>
      <c r="C3176" s="9">
        <f t="shared" si="71"/>
        <v>18.951456502092398</v>
      </c>
    </row>
    <row r="3177" spans="1:3" x14ac:dyDescent="0.2">
      <c r="A3177" t="s">
        <v>112</v>
      </c>
      <c r="B3177">
        <v>8</v>
      </c>
      <c r="C3177" s="9">
        <f t="shared" ref="C3177:C3240" si="72">0.0107*(B3177^2.916)</f>
        <v>4.6003850109451765</v>
      </c>
    </row>
    <row r="3178" spans="1:3" x14ac:dyDescent="0.2">
      <c r="A3178" t="s">
        <v>112</v>
      </c>
      <c r="B3178">
        <v>13</v>
      </c>
      <c r="C3178" s="9">
        <f t="shared" si="72"/>
        <v>18.951456502092398</v>
      </c>
    </row>
    <row r="3179" spans="1:3" x14ac:dyDescent="0.2">
      <c r="A3179" t="s">
        <v>112</v>
      </c>
      <c r="B3179">
        <v>13</v>
      </c>
      <c r="C3179" s="9">
        <f t="shared" si="72"/>
        <v>18.951456502092398</v>
      </c>
    </row>
    <row r="3180" spans="1:3" x14ac:dyDescent="0.2">
      <c r="A3180" t="s">
        <v>112</v>
      </c>
      <c r="B3180">
        <v>8</v>
      </c>
      <c r="C3180" s="9">
        <f t="shared" si="72"/>
        <v>4.6003850109451765</v>
      </c>
    </row>
    <row r="3181" spans="1:3" x14ac:dyDescent="0.2">
      <c r="A3181" t="s">
        <v>112</v>
      </c>
      <c r="B3181">
        <v>10</v>
      </c>
      <c r="C3181" s="9">
        <f t="shared" si="72"/>
        <v>8.8182778306391274</v>
      </c>
    </row>
    <row r="3182" spans="1:3" x14ac:dyDescent="0.2">
      <c r="A3182" t="s">
        <v>112</v>
      </c>
      <c r="B3182">
        <v>6</v>
      </c>
      <c r="C3182" s="9">
        <f t="shared" si="72"/>
        <v>1.9882583902331308</v>
      </c>
    </row>
    <row r="3183" spans="1:3" x14ac:dyDescent="0.2">
      <c r="A3183" t="s">
        <v>112</v>
      </c>
      <c r="B3183">
        <v>13</v>
      </c>
      <c r="C3183" s="9">
        <f t="shared" si="72"/>
        <v>18.951456502092398</v>
      </c>
    </row>
    <row r="3184" spans="1:3" x14ac:dyDescent="0.2">
      <c r="A3184" t="s">
        <v>112</v>
      </c>
      <c r="B3184">
        <v>12</v>
      </c>
      <c r="C3184" s="9">
        <f t="shared" si="72"/>
        <v>15.006392144076548</v>
      </c>
    </row>
    <row r="3185" spans="1:3" x14ac:dyDescent="0.2">
      <c r="A3185" t="s">
        <v>112</v>
      </c>
      <c r="B3185">
        <v>10</v>
      </c>
      <c r="C3185" s="9">
        <f t="shared" si="72"/>
        <v>8.8182778306391274</v>
      </c>
    </row>
    <row r="3186" spans="1:3" x14ac:dyDescent="0.2">
      <c r="A3186" t="s">
        <v>112</v>
      </c>
      <c r="B3186">
        <v>5</v>
      </c>
      <c r="C3186" s="9">
        <f t="shared" si="72"/>
        <v>1.1683697664195603</v>
      </c>
    </row>
    <row r="3187" spans="1:3" x14ac:dyDescent="0.2">
      <c r="A3187" t="s">
        <v>112</v>
      </c>
      <c r="B3187">
        <v>12</v>
      </c>
      <c r="C3187" s="9">
        <f t="shared" si="72"/>
        <v>15.006392144076548</v>
      </c>
    </row>
    <row r="3188" spans="1:3" x14ac:dyDescent="0.2">
      <c r="A3188" t="s">
        <v>112</v>
      </c>
      <c r="B3188">
        <v>5</v>
      </c>
      <c r="C3188" s="9">
        <f t="shared" si="72"/>
        <v>1.1683697664195603</v>
      </c>
    </row>
    <row r="3189" spans="1:3" x14ac:dyDescent="0.2">
      <c r="A3189" t="s">
        <v>112</v>
      </c>
      <c r="B3189">
        <v>12</v>
      </c>
      <c r="C3189" s="9">
        <f t="shared" si="72"/>
        <v>15.006392144076548</v>
      </c>
    </row>
    <row r="3190" spans="1:3" x14ac:dyDescent="0.2">
      <c r="A3190" t="s">
        <v>112</v>
      </c>
      <c r="B3190">
        <v>13</v>
      </c>
      <c r="C3190" s="9">
        <f t="shared" si="72"/>
        <v>18.951456502092398</v>
      </c>
    </row>
    <row r="3191" spans="1:3" x14ac:dyDescent="0.2">
      <c r="A3191" t="s">
        <v>112</v>
      </c>
      <c r="B3191">
        <v>7</v>
      </c>
      <c r="C3191" s="9">
        <f t="shared" si="72"/>
        <v>3.1166616877910651</v>
      </c>
    </row>
    <row r="3192" spans="1:3" x14ac:dyDescent="0.2">
      <c r="A3192" t="s">
        <v>112</v>
      </c>
      <c r="B3192">
        <v>11</v>
      </c>
      <c r="C3192" s="9">
        <f t="shared" si="72"/>
        <v>11.643534855738244</v>
      </c>
    </row>
    <row r="3193" spans="1:3" x14ac:dyDescent="0.2">
      <c r="A3193" t="s">
        <v>112</v>
      </c>
      <c r="B3193">
        <v>9</v>
      </c>
      <c r="C3193" s="9">
        <f t="shared" si="72"/>
        <v>6.4856713115536939</v>
      </c>
    </row>
    <row r="3194" spans="1:3" x14ac:dyDescent="0.2">
      <c r="A3194" t="s">
        <v>112</v>
      </c>
      <c r="B3194">
        <v>12</v>
      </c>
      <c r="C3194" s="9">
        <f t="shared" si="72"/>
        <v>15.006392144076548</v>
      </c>
    </row>
    <row r="3195" spans="1:3" x14ac:dyDescent="0.2">
      <c r="A3195" t="s">
        <v>112</v>
      </c>
      <c r="B3195">
        <v>7</v>
      </c>
      <c r="C3195" s="9">
        <f t="shared" si="72"/>
        <v>3.1166616877910651</v>
      </c>
    </row>
    <row r="3196" spans="1:3" x14ac:dyDescent="0.2">
      <c r="A3196" t="s">
        <v>112</v>
      </c>
      <c r="B3196">
        <v>5</v>
      </c>
      <c r="C3196" s="9">
        <f t="shared" si="72"/>
        <v>1.1683697664195603</v>
      </c>
    </row>
    <row r="3197" spans="1:3" x14ac:dyDescent="0.2">
      <c r="A3197" t="s">
        <v>112</v>
      </c>
      <c r="B3197">
        <v>8</v>
      </c>
      <c r="C3197" s="9">
        <f t="shared" si="72"/>
        <v>4.6003850109451765</v>
      </c>
    </row>
    <row r="3198" spans="1:3" x14ac:dyDescent="0.2">
      <c r="A3198" t="s">
        <v>112</v>
      </c>
      <c r="B3198">
        <v>12</v>
      </c>
      <c r="C3198" s="9">
        <f t="shared" si="72"/>
        <v>15.006392144076548</v>
      </c>
    </row>
    <row r="3199" spans="1:3" x14ac:dyDescent="0.2">
      <c r="A3199" t="s">
        <v>112</v>
      </c>
      <c r="B3199">
        <v>10</v>
      </c>
      <c r="C3199" s="9">
        <f t="shared" si="72"/>
        <v>8.8182778306391274</v>
      </c>
    </row>
    <row r="3200" spans="1:3" x14ac:dyDescent="0.2">
      <c r="A3200" t="s">
        <v>112</v>
      </c>
      <c r="B3200">
        <v>8</v>
      </c>
      <c r="C3200" s="9">
        <f t="shared" si="72"/>
        <v>4.6003850109451765</v>
      </c>
    </row>
    <row r="3201" spans="1:3" x14ac:dyDescent="0.2">
      <c r="A3201" t="s">
        <v>112</v>
      </c>
      <c r="B3201">
        <v>10</v>
      </c>
      <c r="C3201" s="9">
        <f t="shared" si="72"/>
        <v>8.8182778306391274</v>
      </c>
    </row>
    <row r="3202" spans="1:3" x14ac:dyDescent="0.2">
      <c r="A3202" t="s">
        <v>112</v>
      </c>
      <c r="B3202">
        <v>8</v>
      </c>
      <c r="C3202" s="9">
        <f t="shared" si="72"/>
        <v>4.6003850109451765</v>
      </c>
    </row>
    <row r="3203" spans="1:3" x14ac:dyDescent="0.2">
      <c r="A3203" t="s">
        <v>112</v>
      </c>
      <c r="B3203">
        <v>13</v>
      </c>
      <c r="C3203" s="9">
        <f t="shared" si="72"/>
        <v>18.951456502092398</v>
      </c>
    </row>
    <row r="3204" spans="1:3" x14ac:dyDescent="0.2">
      <c r="A3204" t="s">
        <v>112</v>
      </c>
      <c r="B3204">
        <v>6</v>
      </c>
      <c r="C3204" s="9">
        <f t="shared" si="72"/>
        <v>1.9882583902331308</v>
      </c>
    </row>
    <row r="3205" spans="1:3" x14ac:dyDescent="0.2">
      <c r="A3205" t="s">
        <v>112</v>
      </c>
      <c r="B3205">
        <v>13</v>
      </c>
      <c r="C3205" s="9">
        <f t="shared" si="72"/>
        <v>18.951456502092398</v>
      </c>
    </row>
    <row r="3206" spans="1:3" x14ac:dyDescent="0.2">
      <c r="A3206" t="s">
        <v>112</v>
      </c>
      <c r="B3206">
        <v>11</v>
      </c>
      <c r="C3206" s="9">
        <f t="shared" si="72"/>
        <v>11.643534855738244</v>
      </c>
    </row>
    <row r="3207" spans="1:3" x14ac:dyDescent="0.2">
      <c r="A3207" t="s">
        <v>112</v>
      </c>
      <c r="B3207">
        <v>13</v>
      </c>
      <c r="C3207" s="9">
        <f t="shared" si="72"/>
        <v>18.951456502092398</v>
      </c>
    </row>
    <row r="3208" spans="1:3" x14ac:dyDescent="0.2">
      <c r="A3208" t="s">
        <v>112</v>
      </c>
      <c r="B3208">
        <v>8</v>
      </c>
      <c r="C3208" s="9">
        <f t="shared" si="72"/>
        <v>4.6003850109451765</v>
      </c>
    </row>
    <row r="3209" spans="1:3" x14ac:dyDescent="0.2">
      <c r="A3209" t="s">
        <v>112</v>
      </c>
      <c r="B3209">
        <v>11</v>
      </c>
      <c r="C3209" s="9">
        <f t="shared" si="72"/>
        <v>11.643534855738244</v>
      </c>
    </row>
    <row r="3210" spans="1:3" x14ac:dyDescent="0.2">
      <c r="A3210" t="s">
        <v>112</v>
      </c>
      <c r="B3210">
        <v>8</v>
      </c>
      <c r="C3210" s="9">
        <f t="shared" si="72"/>
        <v>4.6003850109451765</v>
      </c>
    </row>
    <row r="3211" spans="1:3" x14ac:dyDescent="0.2">
      <c r="A3211" t="s">
        <v>112</v>
      </c>
      <c r="B3211">
        <v>9</v>
      </c>
      <c r="C3211" s="9">
        <f t="shared" si="72"/>
        <v>6.4856713115536939</v>
      </c>
    </row>
    <row r="3212" spans="1:3" x14ac:dyDescent="0.2">
      <c r="A3212" t="s">
        <v>112</v>
      </c>
      <c r="B3212">
        <v>12</v>
      </c>
      <c r="C3212" s="9">
        <f t="shared" si="72"/>
        <v>15.006392144076548</v>
      </c>
    </row>
    <row r="3213" spans="1:3" x14ac:dyDescent="0.2">
      <c r="A3213" t="s">
        <v>112</v>
      </c>
      <c r="B3213">
        <v>11</v>
      </c>
      <c r="C3213" s="9">
        <f t="shared" si="72"/>
        <v>11.643534855738244</v>
      </c>
    </row>
    <row r="3214" spans="1:3" x14ac:dyDescent="0.2">
      <c r="A3214" t="s">
        <v>112</v>
      </c>
      <c r="B3214">
        <v>9</v>
      </c>
      <c r="C3214" s="9">
        <f t="shared" si="72"/>
        <v>6.4856713115536939</v>
      </c>
    </row>
    <row r="3215" spans="1:3" x14ac:dyDescent="0.2">
      <c r="A3215" t="s">
        <v>112</v>
      </c>
      <c r="B3215">
        <v>13</v>
      </c>
      <c r="C3215" s="9">
        <f t="shared" si="72"/>
        <v>18.951456502092398</v>
      </c>
    </row>
    <row r="3216" spans="1:3" x14ac:dyDescent="0.2">
      <c r="A3216" t="s">
        <v>112</v>
      </c>
      <c r="B3216">
        <v>11</v>
      </c>
      <c r="C3216" s="9">
        <f t="shared" si="72"/>
        <v>11.643534855738244</v>
      </c>
    </row>
    <row r="3217" spans="1:3" x14ac:dyDescent="0.2">
      <c r="A3217" t="s">
        <v>112</v>
      </c>
      <c r="B3217">
        <v>8</v>
      </c>
      <c r="C3217" s="9">
        <f t="shared" si="72"/>
        <v>4.6003850109451765</v>
      </c>
    </row>
    <row r="3218" spans="1:3" x14ac:dyDescent="0.2">
      <c r="A3218" t="s">
        <v>112</v>
      </c>
      <c r="B3218">
        <v>10</v>
      </c>
      <c r="C3218" s="9">
        <f t="shared" si="72"/>
        <v>8.8182778306391274</v>
      </c>
    </row>
    <row r="3219" spans="1:3" x14ac:dyDescent="0.2">
      <c r="A3219" t="s">
        <v>112</v>
      </c>
      <c r="B3219">
        <v>6</v>
      </c>
      <c r="C3219" s="9">
        <f t="shared" si="72"/>
        <v>1.9882583902331308</v>
      </c>
    </row>
    <row r="3220" spans="1:3" x14ac:dyDescent="0.2">
      <c r="A3220" t="s">
        <v>112</v>
      </c>
      <c r="B3220">
        <v>10</v>
      </c>
      <c r="C3220" s="9">
        <f t="shared" si="72"/>
        <v>8.8182778306391274</v>
      </c>
    </row>
    <row r="3221" spans="1:3" x14ac:dyDescent="0.2">
      <c r="A3221" t="s">
        <v>112</v>
      </c>
      <c r="B3221">
        <v>11</v>
      </c>
      <c r="C3221" s="9">
        <f t="shared" si="72"/>
        <v>11.643534855738244</v>
      </c>
    </row>
    <row r="3222" spans="1:3" x14ac:dyDescent="0.2">
      <c r="A3222" t="s">
        <v>112</v>
      </c>
      <c r="B3222">
        <v>5</v>
      </c>
      <c r="C3222" s="9">
        <f t="shared" si="72"/>
        <v>1.1683697664195603</v>
      </c>
    </row>
    <row r="3223" spans="1:3" x14ac:dyDescent="0.2">
      <c r="A3223" t="s">
        <v>112</v>
      </c>
      <c r="B3223">
        <v>7</v>
      </c>
      <c r="C3223" s="9">
        <f t="shared" si="72"/>
        <v>3.1166616877910651</v>
      </c>
    </row>
    <row r="3224" spans="1:3" x14ac:dyDescent="0.2">
      <c r="A3224" t="s">
        <v>112</v>
      </c>
      <c r="B3224">
        <v>10</v>
      </c>
      <c r="C3224" s="9">
        <f t="shared" si="72"/>
        <v>8.8182778306391274</v>
      </c>
    </row>
    <row r="3225" spans="1:3" x14ac:dyDescent="0.2">
      <c r="A3225" t="s">
        <v>112</v>
      </c>
      <c r="B3225">
        <v>4</v>
      </c>
      <c r="C3225" s="9">
        <f t="shared" si="72"/>
        <v>0.6095238621313096</v>
      </c>
    </row>
    <row r="3226" spans="1:3" x14ac:dyDescent="0.2">
      <c r="A3226" t="s">
        <v>112</v>
      </c>
      <c r="B3226">
        <v>11</v>
      </c>
      <c r="C3226" s="9">
        <f t="shared" si="72"/>
        <v>11.643534855738244</v>
      </c>
    </row>
    <row r="3227" spans="1:3" x14ac:dyDescent="0.2">
      <c r="A3227" t="s">
        <v>112</v>
      </c>
      <c r="B3227">
        <v>6</v>
      </c>
      <c r="C3227" s="9">
        <f t="shared" si="72"/>
        <v>1.9882583902331308</v>
      </c>
    </row>
    <row r="3228" spans="1:3" x14ac:dyDescent="0.2">
      <c r="A3228" t="s">
        <v>112</v>
      </c>
      <c r="B3228">
        <v>13</v>
      </c>
      <c r="C3228" s="9">
        <f t="shared" si="72"/>
        <v>18.951456502092398</v>
      </c>
    </row>
    <row r="3229" spans="1:3" x14ac:dyDescent="0.2">
      <c r="A3229" t="s">
        <v>112</v>
      </c>
      <c r="B3229">
        <v>8</v>
      </c>
      <c r="C3229" s="9">
        <f t="shared" si="72"/>
        <v>4.6003850109451765</v>
      </c>
    </row>
    <row r="3230" spans="1:3" x14ac:dyDescent="0.2">
      <c r="A3230" t="s">
        <v>112</v>
      </c>
      <c r="B3230">
        <v>10</v>
      </c>
      <c r="C3230" s="9">
        <f t="shared" si="72"/>
        <v>8.8182778306391274</v>
      </c>
    </row>
    <row r="3231" spans="1:3" x14ac:dyDescent="0.2">
      <c r="A3231" t="s">
        <v>112</v>
      </c>
      <c r="B3231">
        <v>12</v>
      </c>
      <c r="C3231" s="9">
        <f t="shared" si="72"/>
        <v>15.006392144076548</v>
      </c>
    </row>
    <row r="3232" spans="1:3" x14ac:dyDescent="0.2">
      <c r="A3232" t="s">
        <v>112</v>
      </c>
      <c r="B3232">
        <v>12</v>
      </c>
      <c r="C3232" s="9">
        <f t="shared" si="72"/>
        <v>15.006392144076548</v>
      </c>
    </row>
    <row r="3233" spans="1:3" x14ac:dyDescent="0.2">
      <c r="A3233" t="s">
        <v>112</v>
      </c>
      <c r="B3233">
        <v>6</v>
      </c>
      <c r="C3233" s="9">
        <f t="shared" si="72"/>
        <v>1.9882583902331308</v>
      </c>
    </row>
    <row r="3234" spans="1:3" x14ac:dyDescent="0.2">
      <c r="A3234" t="s">
        <v>112</v>
      </c>
      <c r="B3234">
        <v>10</v>
      </c>
      <c r="C3234" s="9">
        <f t="shared" si="72"/>
        <v>8.8182778306391274</v>
      </c>
    </row>
    <row r="3235" spans="1:3" x14ac:dyDescent="0.2">
      <c r="A3235" t="s">
        <v>112</v>
      </c>
      <c r="B3235">
        <v>10</v>
      </c>
      <c r="C3235" s="9">
        <f t="shared" si="72"/>
        <v>8.8182778306391274</v>
      </c>
    </row>
    <row r="3236" spans="1:3" x14ac:dyDescent="0.2">
      <c r="A3236" t="s">
        <v>112</v>
      </c>
      <c r="B3236">
        <v>13</v>
      </c>
      <c r="C3236" s="9">
        <f t="shared" si="72"/>
        <v>18.951456502092398</v>
      </c>
    </row>
    <row r="3237" spans="1:3" x14ac:dyDescent="0.2">
      <c r="A3237" t="s">
        <v>112</v>
      </c>
      <c r="B3237">
        <v>8</v>
      </c>
      <c r="C3237" s="9">
        <f t="shared" si="72"/>
        <v>4.6003850109451765</v>
      </c>
    </row>
    <row r="3238" spans="1:3" x14ac:dyDescent="0.2">
      <c r="A3238" t="s">
        <v>112</v>
      </c>
      <c r="B3238">
        <v>4</v>
      </c>
      <c r="C3238" s="9">
        <f t="shared" si="72"/>
        <v>0.6095238621313096</v>
      </c>
    </row>
    <row r="3239" spans="1:3" x14ac:dyDescent="0.2">
      <c r="A3239" t="s">
        <v>112</v>
      </c>
      <c r="B3239">
        <v>11</v>
      </c>
      <c r="C3239" s="9">
        <f t="shared" si="72"/>
        <v>11.643534855738244</v>
      </c>
    </row>
    <row r="3240" spans="1:3" x14ac:dyDescent="0.2">
      <c r="A3240" t="s">
        <v>112</v>
      </c>
      <c r="B3240">
        <v>11</v>
      </c>
      <c r="C3240" s="9">
        <f t="shared" si="72"/>
        <v>11.643534855738244</v>
      </c>
    </row>
    <row r="3241" spans="1:3" x14ac:dyDescent="0.2">
      <c r="A3241" t="s">
        <v>112</v>
      </c>
      <c r="B3241">
        <v>8</v>
      </c>
      <c r="C3241" s="9">
        <f t="shared" ref="C3241:C3304" si="73">0.0107*(B3241^2.916)</f>
        <v>4.6003850109451765</v>
      </c>
    </row>
    <row r="3242" spans="1:3" x14ac:dyDescent="0.2">
      <c r="A3242" t="s">
        <v>112</v>
      </c>
      <c r="B3242">
        <v>12</v>
      </c>
      <c r="C3242" s="9">
        <f t="shared" si="73"/>
        <v>15.006392144076548</v>
      </c>
    </row>
    <row r="3243" spans="1:3" x14ac:dyDescent="0.2">
      <c r="A3243" t="s">
        <v>112</v>
      </c>
      <c r="B3243">
        <v>8</v>
      </c>
      <c r="C3243" s="9">
        <f t="shared" si="73"/>
        <v>4.6003850109451765</v>
      </c>
    </row>
    <row r="3244" spans="1:3" x14ac:dyDescent="0.2">
      <c r="A3244" t="s">
        <v>112</v>
      </c>
      <c r="B3244">
        <v>7</v>
      </c>
      <c r="C3244" s="9">
        <f t="shared" si="73"/>
        <v>3.1166616877910651</v>
      </c>
    </row>
    <row r="3245" spans="1:3" x14ac:dyDescent="0.2">
      <c r="A3245" t="s">
        <v>112</v>
      </c>
      <c r="B3245">
        <v>12</v>
      </c>
      <c r="C3245" s="9">
        <f t="shared" si="73"/>
        <v>15.006392144076548</v>
      </c>
    </row>
    <row r="3246" spans="1:3" x14ac:dyDescent="0.2">
      <c r="A3246" t="s">
        <v>112</v>
      </c>
      <c r="B3246">
        <v>13</v>
      </c>
      <c r="C3246" s="9">
        <f t="shared" si="73"/>
        <v>18.951456502092398</v>
      </c>
    </row>
    <row r="3247" spans="1:3" x14ac:dyDescent="0.2">
      <c r="A3247" t="s">
        <v>112</v>
      </c>
      <c r="B3247">
        <v>5</v>
      </c>
      <c r="C3247" s="9">
        <f t="shared" si="73"/>
        <v>1.1683697664195603</v>
      </c>
    </row>
    <row r="3248" spans="1:3" x14ac:dyDescent="0.2">
      <c r="A3248" t="s">
        <v>112</v>
      </c>
      <c r="B3248">
        <v>9</v>
      </c>
      <c r="C3248" s="9">
        <f t="shared" si="73"/>
        <v>6.4856713115536939</v>
      </c>
    </row>
    <row r="3249" spans="1:3" x14ac:dyDescent="0.2">
      <c r="A3249" t="s">
        <v>112</v>
      </c>
      <c r="B3249">
        <v>12</v>
      </c>
      <c r="C3249" s="9">
        <f t="shared" si="73"/>
        <v>15.006392144076548</v>
      </c>
    </row>
    <row r="3250" spans="1:3" x14ac:dyDescent="0.2">
      <c r="A3250" t="s">
        <v>112</v>
      </c>
      <c r="B3250">
        <v>4</v>
      </c>
      <c r="C3250" s="9">
        <f t="shared" si="73"/>
        <v>0.6095238621313096</v>
      </c>
    </row>
    <row r="3251" spans="1:3" x14ac:dyDescent="0.2">
      <c r="A3251" t="s">
        <v>112</v>
      </c>
      <c r="B3251">
        <v>5</v>
      </c>
      <c r="C3251" s="9">
        <f t="shared" si="73"/>
        <v>1.1683697664195603</v>
      </c>
    </row>
    <row r="3252" spans="1:3" x14ac:dyDescent="0.2">
      <c r="A3252" t="s">
        <v>112</v>
      </c>
      <c r="B3252">
        <v>6</v>
      </c>
      <c r="C3252" s="9">
        <f t="shared" si="73"/>
        <v>1.9882583902331308</v>
      </c>
    </row>
    <row r="3253" spans="1:3" x14ac:dyDescent="0.2">
      <c r="A3253" t="s">
        <v>112</v>
      </c>
      <c r="B3253">
        <v>7</v>
      </c>
      <c r="C3253" s="9">
        <f t="shared" si="73"/>
        <v>3.1166616877910651</v>
      </c>
    </row>
    <row r="3254" spans="1:3" x14ac:dyDescent="0.2">
      <c r="A3254" t="s">
        <v>112</v>
      </c>
      <c r="B3254">
        <v>10</v>
      </c>
      <c r="C3254" s="9">
        <f t="shared" si="73"/>
        <v>8.8182778306391274</v>
      </c>
    </row>
    <row r="3255" spans="1:3" x14ac:dyDescent="0.2">
      <c r="A3255" t="s">
        <v>112</v>
      </c>
      <c r="B3255">
        <v>13</v>
      </c>
      <c r="C3255" s="9">
        <f t="shared" si="73"/>
        <v>18.951456502092398</v>
      </c>
    </row>
    <row r="3256" spans="1:3" x14ac:dyDescent="0.2">
      <c r="A3256" t="s">
        <v>112</v>
      </c>
      <c r="B3256">
        <v>4</v>
      </c>
      <c r="C3256" s="9">
        <f t="shared" si="73"/>
        <v>0.6095238621313096</v>
      </c>
    </row>
    <row r="3257" spans="1:3" x14ac:dyDescent="0.2">
      <c r="A3257" t="s">
        <v>112</v>
      </c>
      <c r="B3257">
        <v>11</v>
      </c>
      <c r="C3257" s="9">
        <f t="shared" si="73"/>
        <v>11.643534855738244</v>
      </c>
    </row>
    <row r="3258" spans="1:3" x14ac:dyDescent="0.2">
      <c r="A3258" t="s">
        <v>112</v>
      </c>
      <c r="B3258">
        <v>13</v>
      </c>
      <c r="C3258" s="9">
        <f t="shared" si="73"/>
        <v>18.951456502092398</v>
      </c>
    </row>
    <row r="3259" spans="1:3" x14ac:dyDescent="0.2">
      <c r="A3259" t="s">
        <v>112</v>
      </c>
      <c r="B3259">
        <v>4</v>
      </c>
      <c r="C3259" s="9">
        <f t="shared" si="73"/>
        <v>0.6095238621313096</v>
      </c>
    </row>
    <row r="3260" spans="1:3" x14ac:dyDescent="0.2">
      <c r="A3260" t="s">
        <v>112</v>
      </c>
      <c r="B3260">
        <v>9</v>
      </c>
      <c r="C3260" s="9">
        <f t="shared" si="73"/>
        <v>6.4856713115536939</v>
      </c>
    </row>
    <row r="3261" spans="1:3" x14ac:dyDescent="0.2">
      <c r="A3261" t="s">
        <v>112</v>
      </c>
      <c r="B3261">
        <v>10</v>
      </c>
      <c r="C3261" s="9">
        <f t="shared" si="73"/>
        <v>8.8182778306391274</v>
      </c>
    </row>
    <row r="3262" spans="1:3" x14ac:dyDescent="0.2">
      <c r="A3262" t="s">
        <v>112</v>
      </c>
      <c r="B3262">
        <v>7</v>
      </c>
      <c r="C3262" s="9">
        <f t="shared" si="73"/>
        <v>3.1166616877910651</v>
      </c>
    </row>
    <row r="3263" spans="1:3" x14ac:dyDescent="0.2">
      <c r="A3263" t="s">
        <v>112</v>
      </c>
      <c r="B3263">
        <v>9</v>
      </c>
      <c r="C3263" s="9">
        <f t="shared" si="73"/>
        <v>6.4856713115536939</v>
      </c>
    </row>
    <row r="3264" spans="1:3" x14ac:dyDescent="0.2">
      <c r="A3264" t="s">
        <v>112</v>
      </c>
      <c r="B3264">
        <v>8</v>
      </c>
      <c r="C3264" s="9">
        <f t="shared" si="73"/>
        <v>4.6003850109451765</v>
      </c>
    </row>
    <row r="3265" spans="1:3" x14ac:dyDescent="0.2">
      <c r="A3265" t="s">
        <v>112</v>
      </c>
      <c r="B3265">
        <v>5</v>
      </c>
      <c r="C3265" s="9">
        <f t="shared" si="73"/>
        <v>1.1683697664195603</v>
      </c>
    </row>
    <row r="3266" spans="1:3" x14ac:dyDescent="0.2">
      <c r="A3266" t="s">
        <v>112</v>
      </c>
      <c r="B3266">
        <v>13</v>
      </c>
      <c r="C3266" s="9">
        <f t="shared" si="73"/>
        <v>18.951456502092398</v>
      </c>
    </row>
    <row r="3267" spans="1:3" x14ac:dyDescent="0.2">
      <c r="A3267" t="s">
        <v>112</v>
      </c>
      <c r="B3267">
        <v>11</v>
      </c>
      <c r="C3267" s="9">
        <f t="shared" si="73"/>
        <v>11.643534855738244</v>
      </c>
    </row>
    <row r="3268" spans="1:3" x14ac:dyDescent="0.2">
      <c r="A3268" t="s">
        <v>112</v>
      </c>
      <c r="B3268">
        <v>8</v>
      </c>
      <c r="C3268" s="9">
        <f t="shared" si="73"/>
        <v>4.6003850109451765</v>
      </c>
    </row>
    <row r="3269" spans="1:3" x14ac:dyDescent="0.2">
      <c r="A3269" t="s">
        <v>112</v>
      </c>
      <c r="B3269">
        <v>12</v>
      </c>
      <c r="C3269" s="9">
        <f t="shared" si="73"/>
        <v>15.006392144076548</v>
      </c>
    </row>
    <row r="3270" spans="1:3" x14ac:dyDescent="0.2">
      <c r="A3270" t="s">
        <v>112</v>
      </c>
      <c r="B3270">
        <v>10</v>
      </c>
      <c r="C3270" s="9">
        <f t="shared" si="73"/>
        <v>8.8182778306391274</v>
      </c>
    </row>
    <row r="3271" spans="1:3" x14ac:dyDescent="0.2">
      <c r="A3271" t="s">
        <v>112</v>
      </c>
      <c r="B3271">
        <v>7</v>
      </c>
      <c r="C3271" s="9">
        <f t="shared" si="73"/>
        <v>3.1166616877910651</v>
      </c>
    </row>
    <row r="3272" spans="1:3" x14ac:dyDescent="0.2">
      <c r="A3272" t="s">
        <v>112</v>
      </c>
      <c r="B3272">
        <v>11</v>
      </c>
      <c r="C3272" s="9">
        <f t="shared" si="73"/>
        <v>11.643534855738244</v>
      </c>
    </row>
    <row r="3273" spans="1:3" x14ac:dyDescent="0.2">
      <c r="A3273" t="s">
        <v>112</v>
      </c>
      <c r="B3273">
        <v>6</v>
      </c>
      <c r="C3273" s="9">
        <f t="shared" si="73"/>
        <v>1.9882583902331308</v>
      </c>
    </row>
    <row r="3274" spans="1:3" x14ac:dyDescent="0.2">
      <c r="A3274" t="s">
        <v>112</v>
      </c>
      <c r="B3274">
        <v>5</v>
      </c>
      <c r="C3274" s="9">
        <f t="shared" si="73"/>
        <v>1.1683697664195603</v>
      </c>
    </row>
    <row r="3275" spans="1:3" x14ac:dyDescent="0.2">
      <c r="A3275" t="s">
        <v>112</v>
      </c>
      <c r="B3275">
        <v>6</v>
      </c>
      <c r="C3275" s="9">
        <f t="shared" si="73"/>
        <v>1.9882583902331308</v>
      </c>
    </row>
    <row r="3276" spans="1:3" x14ac:dyDescent="0.2">
      <c r="A3276" t="s">
        <v>112</v>
      </c>
      <c r="B3276">
        <v>13</v>
      </c>
      <c r="C3276" s="9">
        <f t="shared" si="73"/>
        <v>18.951456502092398</v>
      </c>
    </row>
    <row r="3277" spans="1:3" x14ac:dyDescent="0.2">
      <c r="A3277" t="s">
        <v>112</v>
      </c>
      <c r="B3277">
        <v>12</v>
      </c>
      <c r="C3277" s="9">
        <f t="shared" si="73"/>
        <v>15.006392144076548</v>
      </c>
    </row>
    <row r="3278" spans="1:3" x14ac:dyDescent="0.2">
      <c r="A3278" t="s">
        <v>112</v>
      </c>
      <c r="B3278">
        <v>12</v>
      </c>
      <c r="C3278" s="9">
        <f t="shared" si="73"/>
        <v>15.006392144076548</v>
      </c>
    </row>
    <row r="3279" spans="1:3" x14ac:dyDescent="0.2">
      <c r="A3279" t="s">
        <v>112</v>
      </c>
      <c r="B3279">
        <v>5</v>
      </c>
      <c r="C3279" s="9">
        <f t="shared" si="73"/>
        <v>1.1683697664195603</v>
      </c>
    </row>
    <row r="3280" spans="1:3" x14ac:dyDescent="0.2">
      <c r="A3280" t="s">
        <v>112</v>
      </c>
      <c r="B3280">
        <v>8</v>
      </c>
      <c r="C3280" s="9">
        <f t="shared" si="73"/>
        <v>4.6003850109451765</v>
      </c>
    </row>
    <row r="3281" spans="1:3" x14ac:dyDescent="0.2">
      <c r="A3281" t="s">
        <v>112</v>
      </c>
      <c r="B3281">
        <v>13</v>
      </c>
      <c r="C3281" s="9">
        <f t="shared" si="73"/>
        <v>18.951456502092398</v>
      </c>
    </row>
    <row r="3282" spans="1:3" x14ac:dyDescent="0.2">
      <c r="A3282" t="s">
        <v>112</v>
      </c>
      <c r="B3282">
        <v>10</v>
      </c>
      <c r="C3282" s="9">
        <f t="shared" si="73"/>
        <v>8.8182778306391274</v>
      </c>
    </row>
    <row r="3283" spans="1:3" x14ac:dyDescent="0.2">
      <c r="A3283" t="s">
        <v>112</v>
      </c>
      <c r="B3283">
        <v>9</v>
      </c>
      <c r="C3283" s="9">
        <f t="shared" si="73"/>
        <v>6.4856713115536939</v>
      </c>
    </row>
    <row r="3284" spans="1:3" x14ac:dyDescent="0.2">
      <c r="A3284" t="s">
        <v>112</v>
      </c>
      <c r="B3284">
        <v>4</v>
      </c>
      <c r="C3284" s="9">
        <f t="shared" si="73"/>
        <v>0.6095238621313096</v>
      </c>
    </row>
    <row r="3285" spans="1:3" x14ac:dyDescent="0.2">
      <c r="A3285" t="s">
        <v>112</v>
      </c>
      <c r="B3285">
        <v>6</v>
      </c>
      <c r="C3285" s="9">
        <f t="shared" si="73"/>
        <v>1.9882583902331308</v>
      </c>
    </row>
    <row r="3286" spans="1:3" x14ac:dyDescent="0.2">
      <c r="A3286" t="s">
        <v>112</v>
      </c>
      <c r="B3286">
        <v>12</v>
      </c>
      <c r="C3286" s="9">
        <f t="shared" si="73"/>
        <v>15.006392144076548</v>
      </c>
    </row>
    <row r="3287" spans="1:3" x14ac:dyDescent="0.2">
      <c r="A3287" t="s">
        <v>112</v>
      </c>
      <c r="B3287">
        <v>5</v>
      </c>
      <c r="C3287" s="9">
        <f t="shared" si="73"/>
        <v>1.1683697664195603</v>
      </c>
    </row>
    <row r="3288" spans="1:3" x14ac:dyDescent="0.2">
      <c r="A3288" t="s">
        <v>112</v>
      </c>
      <c r="B3288">
        <v>8</v>
      </c>
      <c r="C3288" s="9">
        <f t="shared" si="73"/>
        <v>4.6003850109451765</v>
      </c>
    </row>
    <row r="3289" spans="1:3" x14ac:dyDescent="0.2">
      <c r="A3289" t="s">
        <v>112</v>
      </c>
      <c r="B3289">
        <v>10</v>
      </c>
      <c r="C3289" s="9">
        <f t="shared" si="73"/>
        <v>8.8182778306391274</v>
      </c>
    </row>
    <row r="3290" spans="1:3" x14ac:dyDescent="0.2">
      <c r="A3290" t="s">
        <v>112</v>
      </c>
      <c r="B3290">
        <v>4</v>
      </c>
      <c r="C3290" s="9">
        <f t="shared" si="73"/>
        <v>0.6095238621313096</v>
      </c>
    </row>
    <row r="3291" spans="1:3" x14ac:dyDescent="0.2">
      <c r="A3291" t="s">
        <v>112</v>
      </c>
      <c r="B3291">
        <v>7</v>
      </c>
      <c r="C3291" s="9">
        <f t="shared" si="73"/>
        <v>3.1166616877910651</v>
      </c>
    </row>
    <row r="3292" spans="1:3" x14ac:dyDescent="0.2">
      <c r="A3292" t="s">
        <v>112</v>
      </c>
      <c r="B3292">
        <v>12</v>
      </c>
      <c r="C3292" s="9">
        <f t="shared" si="73"/>
        <v>15.006392144076548</v>
      </c>
    </row>
    <row r="3293" spans="1:3" x14ac:dyDescent="0.2">
      <c r="A3293" t="s">
        <v>112</v>
      </c>
      <c r="B3293">
        <v>7</v>
      </c>
      <c r="C3293" s="9">
        <f t="shared" si="73"/>
        <v>3.1166616877910651</v>
      </c>
    </row>
    <row r="3294" spans="1:3" x14ac:dyDescent="0.2">
      <c r="A3294" t="s">
        <v>112</v>
      </c>
      <c r="B3294">
        <v>9</v>
      </c>
      <c r="C3294" s="9">
        <f t="shared" si="73"/>
        <v>6.4856713115536939</v>
      </c>
    </row>
    <row r="3295" spans="1:3" x14ac:dyDescent="0.2">
      <c r="A3295" t="s">
        <v>112</v>
      </c>
      <c r="B3295">
        <v>5</v>
      </c>
      <c r="C3295" s="9">
        <f t="shared" si="73"/>
        <v>1.1683697664195603</v>
      </c>
    </row>
    <row r="3296" spans="1:3" x14ac:dyDescent="0.2">
      <c r="A3296" t="s">
        <v>112</v>
      </c>
      <c r="B3296">
        <v>9</v>
      </c>
      <c r="C3296" s="9">
        <f t="shared" si="73"/>
        <v>6.4856713115536939</v>
      </c>
    </row>
    <row r="3297" spans="1:3" x14ac:dyDescent="0.2">
      <c r="A3297" t="s">
        <v>112</v>
      </c>
      <c r="B3297">
        <v>8</v>
      </c>
      <c r="C3297" s="9">
        <f t="shared" si="73"/>
        <v>4.6003850109451765</v>
      </c>
    </row>
    <row r="3298" spans="1:3" x14ac:dyDescent="0.2">
      <c r="A3298" t="s">
        <v>112</v>
      </c>
      <c r="B3298">
        <v>11</v>
      </c>
      <c r="C3298" s="9">
        <f t="shared" si="73"/>
        <v>11.643534855738244</v>
      </c>
    </row>
    <row r="3299" spans="1:3" x14ac:dyDescent="0.2">
      <c r="A3299" t="s">
        <v>112</v>
      </c>
      <c r="B3299">
        <v>11</v>
      </c>
      <c r="C3299" s="9">
        <f t="shared" si="73"/>
        <v>11.643534855738244</v>
      </c>
    </row>
    <row r="3300" spans="1:3" x14ac:dyDescent="0.2">
      <c r="A3300" t="s">
        <v>112</v>
      </c>
      <c r="B3300">
        <v>4</v>
      </c>
      <c r="C3300" s="9">
        <f t="shared" si="73"/>
        <v>0.6095238621313096</v>
      </c>
    </row>
    <row r="3301" spans="1:3" x14ac:dyDescent="0.2">
      <c r="A3301" t="s">
        <v>112</v>
      </c>
      <c r="B3301">
        <v>8</v>
      </c>
      <c r="C3301" s="9">
        <f t="shared" si="73"/>
        <v>4.6003850109451765</v>
      </c>
    </row>
    <row r="3302" spans="1:3" x14ac:dyDescent="0.2">
      <c r="A3302" t="s">
        <v>112</v>
      </c>
      <c r="B3302">
        <v>5</v>
      </c>
      <c r="C3302" s="9">
        <f t="shared" si="73"/>
        <v>1.1683697664195603</v>
      </c>
    </row>
    <row r="3303" spans="1:3" x14ac:dyDescent="0.2">
      <c r="A3303" t="s">
        <v>112</v>
      </c>
      <c r="B3303">
        <v>10</v>
      </c>
      <c r="C3303" s="9">
        <f t="shared" si="73"/>
        <v>8.8182778306391274</v>
      </c>
    </row>
    <row r="3304" spans="1:3" x14ac:dyDescent="0.2">
      <c r="A3304" t="s">
        <v>112</v>
      </c>
      <c r="B3304">
        <v>6</v>
      </c>
      <c r="C3304" s="9">
        <f t="shared" si="73"/>
        <v>1.9882583902331308</v>
      </c>
    </row>
    <row r="3305" spans="1:3" x14ac:dyDescent="0.2">
      <c r="A3305" t="s">
        <v>112</v>
      </c>
      <c r="B3305">
        <v>5</v>
      </c>
      <c r="C3305" s="9">
        <f t="shared" ref="C3305:C3368" si="74">0.0107*(B3305^2.916)</f>
        <v>1.1683697664195603</v>
      </c>
    </row>
    <row r="3306" spans="1:3" x14ac:dyDescent="0.2">
      <c r="A3306" t="s">
        <v>112</v>
      </c>
      <c r="B3306">
        <v>6</v>
      </c>
      <c r="C3306" s="9">
        <f t="shared" si="74"/>
        <v>1.9882583902331308</v>
      </c>
    </row>
    <row r="3307" spans="1:3" x14ac:dyDescent="0.2">
      <c r="A3307" t="s">
        <v>112</v>
      </c>
      <c r="B3307">
        <v>5</v>
      </c>
      <c r="C3307" s="9">
        <f t="shared" si="74"/>
        <v>1.1683697664195603</v>
      </c>
    </row>
    <row r="3308" spans="1:3" x14ac:dyDescent="0.2">
      <c r="A3308" t="s">
        <v>112</v>
      </c>
      <c r="B3308">
        <v>13</v>
      </c>
      <c r="C3308" s="9">
        <f t="shared" si="74"/>
        <v>18.951456502092398</v>
      </c>
    </row>
    <row r="3309" spans="1:3" x14ac:dyDescent="0.2">
      <c r="A3309" t="s">
        <v>112</v>
      </c>
      <c r="B3309">
        <v>12</v>
      </c>
      <c r="C3309" s="9">
        <f t="shared" si="74"/>
        <v>15.006392144076548</v>
      </c>
    </row>
    <row r="3310" spans="1:3" x14ac:dyDescent="0.2">
      <c r="A3310" t="s">
        <v>112</v>
      </c>
      <c r="B3310">
        <v>12</v>
      </c>
      <c r="C3310" s="9">
        <f t="shared" si="74"/>
        <v>15.006392144076548</v>
      </c>
    </row>
    <row r="3311" spans="1:3" x14ac:dyDescent="0.2">
      <c r="A3311" t="s">
        <v>112</v>
      </c>
      <c r="B3311">
        <v>10</v>
      </c>
      <c r="C3311" s="9">
        <f t="shared" si="74"/>
        <v>8.8182778306391274</v>
      </c>
    </row>
    <row r="3312" spans="1:3" x14ac:dyDescent="0.2">
      <c r="A3312" t="s">
        <v>112</v>
      </c>
      <c r="B3312">
        <v>9</v>
      </c>
      <c r="C3312" s="9">
        <f t="shared" si="74"/>
        <v>6.4856713115536939</v>
      </c>
    </row>
    <row r="3313" spans="1:3" x14ac:dyDescent="0.2">
      <c r="A3313" t="s">
        <v>112</v>
      </c>
      <c r="B3313">
        <v>7</v>
      </c>
      <c r="C3313" s="9">
        <f t="shared" si="74"/>
        <v>3.1166616877910651</v>
      </c>
    </row>
    <row r="3314" spans="1:3" x14ac:dyDescent="0.2">
      <c r="A3314" t="s">
        <v>112</v>
      </c>
      <c r="B3314">
        <v>4</v>
      </c>
      <c r="C3314" s="9">
        <f t="shared" si="74"/>
        <v>0.6095238621313096</v>
      </c>
    </row>
    <row r="3315" spans="1:3" x14ac:dyDescent="0.2">
      <c r="A3315" t="s">
        <v>112</v>
      </c>
      <c r="B3315">
        <v>8</v>
      </c>
      <c r="C3315" s="9">
        <f t="shared" si="74"/>
        <v>4.6003850109451765</v>
      </c>
    </row>
    <row r="3316" spans="1:3" x14ac:dyDescent="0.2">
      <c r="A3316" t="s">
        <v>112</v>
      </c>
      <c r="B3316">
        <v>10</v>
      </c>
      <c r="C3316" s="9">
        <f t="shared" si="74"/>
        <v>8.8182778306391274</v>
      </c>
    </row>
    <row r="3317" spans="1:3" x14ac:dyDescent="0.2">
      <c r="A3317" t="s">
        <v>112</v>
      </c>
      <c r="B3317">
        <v>12</v>
      </c>
      <c r="C3317" s="9">
        <f t="shared" si="74"/>
        <v>15.006392144076548</v>
      </c>
    </row>
    <row r="3318" spans="1:3" x14ac:dyDescent="0.2">
      <c r="A3318" t="s">
        <v>112</v>
      </c>
      <c r="B3318">
        <v>9</v>
      </c>
      <c r="C3318" s="9">
        <f t="shared" si="74"/>
        <v>6.4856713115536939</v>
      </c>
    </row>
    <row r="3319" spans="1:3" x14ac:dyDescent="0.2">
      <c r="A3319" t="s">
        <v>112</v>
      </c>
      <c r="B3319">
        <v>10</v>
      </c>
      <c r="C3319" s="9">
        <f t="shared" si="74"/>
        <v>8.8182778306391274</v>
      </c>
    </row>
    <row r="3320" spans="1:3" x14ac:dyDescent="0.2">
      <c r="A3320" t="s">
        <v>112</v>
      </c>
      <c r="B3320">
        <v>9</v>
      </c>
      <c r="C3320" s="9">
        <f t="shared" si="74"/>
        <v>6.4856713115536939</v>
      </c>
    </row>
    <row r="3321" spans="1:3" x14ac:dyDescent="0.2">
      <c r="A3321" t="s">
        <v>112</v>
      </c>
      <c r="B3321">
        <v>11</v>
      </c>
      <c r="C3321" s="9">
        <f t="shared" si="74"/>
        <v>11.643534855738244</v>
      </c>
    </row>
    <row r="3322" spans="1:3" x14ac:dyDescent="0.2">
      <c r="A3322" t="s">
        <v>112</v>
      </c>
      <c r="B3322">
        <v>9</v>
      </c>
      <c r="C3322" s="9">
        <f t="shared" si="74"/>
        <v>6.4856713115536939</v>
      </c>
    </row>
    <row r="3323" spans="1:3" x14ac:dyDescent="0.2">
      <c r="A3323" t="s">
        <v>112</v>
      </c>
      <c r="B3323">
        <v>10</v>
      </c>
      <c r="C3323" s="9">
        <f t="shared" si="74"/>
        <v>8.8182778306391274</v>
      </c>
    </row>
    <row r="3324" spans="1:3" x14ac:dyDescent="0.2">
      <c r="A3324" t="s">
        <v>112</v>
      </c>
      <c r="B3324">
        <v>10</v>
      </c>
      <c r="C3324" s="9">
        <f t="shared" si="74"/>
        <v>8.8182778306391274</v>
      </c>
    </row>
    <row r="3325" spans="1:3" x14ac:dyDescent="0.2">
      <c r="A3325" t="s">
        <v>112</v>
      </c>
      <c r="B3325">
        <v>12</v>
      </c>
      <c r="C3325" s="9">
        <f t="shared" si="74"/>
        <v>15.006392144076548</v>
      </c>
    </row>
    <row r="3326" spans="1:3" x14ac:dyDescent="0.2">
      <c r="A3326" t="s">
        <v>112</v>
      </c>
      <c r="B3326">
        <v>6</v>
      </c>
      <c r="C3326" s="9">
        <f t="shared" si="74"/>
        <v>1.9882583902331308</v>
      </c>
    </row>
    <row r="3327" spans="1:3" x14ac:dyDescent="0.2">
      <c r="A3327" t="s">
        <v>112</v>
      </c>
      <c r="B3327">
        <v>13</v>
      </c>
      <c r="C3327" s="9">
        <f t="shared" si="74"/>
        <v>18.951456502092398</v>
      </c>
    </row>
    <row r="3328" spans="1:3" x14ac:dyDescent="0.2">
      <c r="A3328" t="s">
        <v>112</v>
      </c>
      <c r="B3328">
        <v>7</v>
      </c>
      <c r="C3328" s="9">
        <f t="shared" si="74"/>
        <v>3.1166616877910651</v>
      </c>
    </row>
    <row r="3329" spans="1:3" x14ac:dyDescent="0.2">
      <c r="A3329" t="s">
        <v>112</v>
      </c>
      <c r="B3329">
        <v>6</v>
      </c>
      <c r="C3329" s="9">
        <f t="shared" si="74"/>
        <v>1.9882583902331308</v>
      </c>
    </row>
    <row r="3330" spans="1:3" x14ac:dyDescent="0.2">
      <c r="A3330" t="s">
        <v>112</v>
      </c>
      <c r="B3330">
        <v>8</v>
      </c>
      <c r="C3330" s="9">
        <f t="shared" si="74"/>
        <v>4.6003850109451765</v>
      </c>
    </row>
    <row r="3331" spans="1:3" x14ac:dyDescent="0.2">
      <c r="A3331" t="s">
        <v>112</v>
      </c>
      <c r="B3331">
        <v>13</v>
      </c>
      <c r="C3331" s="9">
        <f t="shared" si="74"/>
        <v>18.951456502092398</v>
      </c>
    </row>
    <row r="3332" spans="1:3" x14ac:dyDescent="0.2">
      <c r="A3332" t="s">
        <v>112</v>
      </c>
      <c r="B3332">
        <v>13</v>
      </c>
      <c r="C3332" s="9">
        <f t="shared" si="74"/>
        <v>18.951456502092398</v>
      </c>
    </row>
    <row r="3333" spans="1:3" x14ac:dyDescent="0.2">
      <c r="A3333" t="s">
        <v>112</v>
      </c>
      <c r="B3333">
        <v>12</v>
      </c>
      <c r="C3333" s="9">
        <f t="shared" si="74"/>
        <v>15.006392144076548</v>
      </c>
    </row>
    <row r="3334" spans="1:3" x14ac:dyDescent="0.2">
      <c r="A3334" t="s">
        <v>112</v>
      </c>
      <c r="B3334">
        <v>5</v>
      </c>
      <c r="C3334" s="9">
        <f t="shared" si="74"/>
        <v>1.1683697664195603</v>
      </c>
    </row>
    <row r="3335" spans="1:3" x14ac:dyDescent="0.2">
      <c r="A3335" t="s">
        <v>112</v>
      </c>
      <c r="B3335">
        <v>8</v>
      </c>
      <c r="C3335" s="9">
        <f t="shared" si="74"/>
        <v>4.6003850109451765</v>
      </c>
    </row>
    <row r="3336" spans="1:3" x14ac:dyDescent="0.2">
      <c r="A3336" t="s">
        <v>112</v>
      </c>
      <c r="B3336">
        <v>8</v>
      </c>
      <c r="C3336" s="9">
        <f t="shared" si="74"/>
        <v>4.6003850109451765</v>
      </c>
    </row>
    <row r="3337" spans="1:3" x14ac:dyDescent="0.2">
      <c r="A3337" t="s">
        <v>112</v>
      </c>
      <c r="B3337">
        <v>9</v>
      </c>
      <c r="C3337" s="9">
        <f t="shared" si="74"/>
        <v>6.4856713115536939</v>
      </c>
    </row>
    <row r="3338" spans="1:3" x14ac:dyDescent="0.2">
      <c r="A3338" t="s">
        <v>112</v>
      </c>
      <c r="B3338">
        <v>5</v>
      </c>
      <c r="C3338" s="9">
        <f t="shared" si="74"/>
        <v>1.1683697664195603</v>
      </c>
    </row>
    <row r="3339" spans="1:3" x14ac:dyDescent="0.2">
      <c r="A3339" t="s">
        <v>112</v>
      </c>
      <c r="B3339">
        <v>13</v>
      </c>
      <c r="C3339" s="9">
        <f t="shared" si="74"/>
        <v>18.951456502092398</v>
      </c>
    </row>
    <row r="3340" spans="1:3" x14ac:dyDescent="0.2">
      <c r="A3340" t="s">
        <v>112</v>
      </c>
      <c r="B3340">
        <v>7</v>
      </c>
      <c r="C3340" s="9">
        <f t="shared" si="74"/>
        <v>3.1166616877910651</v>
      </c>
    </row>
    <row r="3341" spans="1:3" x14ac:dyDescent="0.2">
      <c r="A3341" t="s">
        <v>112</v>
      </c>
      <c r="B3341">
        <v>4</v>
      </c>
      <c r="C3341" s="9">
        <f t="shared" si="74"/>
        <v>0.6095238621313096</v>
      </c>
    </row>
    <row r="3342" spans="1:3" x14ac:dyDescent="0.2">
      <c r="A3342" t="s">
        <v>112</v>
      </c>
      <c r="B3342">
        <v>7</v>
      </c>
      <c r="C3342" s="9">
        <f t="shared" si="74"/>
        <v>3.1166616877910651</v>
      </c>
    </row>
    <row r="3343" spans="1:3" x14ac:dyDescent="0.2">
      <c r="A3343" t="s">
        <v>112</v>
      </c>
      <c r="B3343">
        <v>6</v>
      </c>
      <c r="C3343" s="9">
        <f t="shared" si="74"/>
        <v>1.9882583902331308</v>
      </c>
    </row>
    <row r="3344" spans="1:3" x14ac:dyDescent="0.2">
      <c r="A3344" t="s">
        <v>112</v>
      </c>
      <c r="B3344">
        <v>6</v>
      </c>
      <c r="C3344" s="9">
        <f t="shared" si="74"/>
        <v>1.9882583902331308</v>
      </c>
    </row>
    <row r="3345" spans="1:3" x14ac:dyDescent="0.2">
      <c r="A3345" t="s">
        <v>112</v>
      </c>
      <c r="B3345">
        <v>10</v>
      </c>
      <c r="C3345" s="9">
        <f t="shared" si="74"/>
        <v>8.8182778306391274</v>
      </c>
    </row>
    <row r="3346" spans="1:3" x14ac:dyDescent="0.2">
      <c r="A3346" t="s">
        <v>112</v>
      </c>
      <c r="B3346">
        <v>11</v>
      </c>
      <c r="C3346" s="9">
        <f t="shared" si="74"/>
        <v>11.643534855738244</v>
      </c>
    </row>
    <row r="3347" spans="1:3" x14ac:dyDescent="0.2">
      <c r="A3347" t="s">
        <v>112</v>
      </c>
      <c r="B3347">
        <v>4</v>
      </c>
      <c r="C3347" s="9">
        <f t="shared" si="74"/>
        <v>0.6095238621313096</v>
      </c>
    </row>
    <row r="3348" spans="1:3" x14ac:dyDescent="0.2">
      <c r="A3348" t="s">
        <v>112</v>
      </c>
      <c r="B3348">
        <v>9</v>
      </c>
      <c r="C3348" s="9">
        <f t="shared" si="74"/>
        <v>6.4856713115536939</v>
      </c>
    </row>
    <row r="3349" spans="1:3" x14ac:dyDescent="0.2">
      <c r="A3349" t="s">
        <v>112</v>
      </c>
      <c r="B3349">
        <v>6</v>
      </c>
      <c r="C3349" s="9">
        <f t="shared" si="74"/>
        <v>1.9882583902331308</v>
      </c>
    </row>
    <row r="3350" spans="1:3" x14ac:dyDescent="0.2">
      <c r="A3350" t="s">
        <v>112</v>
      </c>
      <c r="B3350">
        <v>7</v>
      </c>
      <c r="C3350" s="9">
        <f t="shared" si="74"/>
        <v>3.1166616877910651</v>
      </c>
    </row>
    <row r="3351" spans="1:3" x14ac:dyDescent="0.2">
      <c r="A3351" t="s">
        <v>112</v>
      </c>
      <c r="B3351">
        <v>9</v>
      </c>
      <c r="C3351" s="9">
        <f t="shared" si="74"/>
        <v>6.4856713115536939</v>
      </c>
    </row>
    <row r="3352" spans="1:3" x14ac:dyDescent="0.2">
      <c r="A3352" t="s">
        <v>112</v>
      </c>
      <c r="B3352">
        <v>12</v>
      </c>
      <c r="C3352" s="9">
        <f t="shared" si="74"/>
        <v>15.006392144076548</v>
      </c>
    </row>
    <row r="3353" spans="1:3" x14ac:dyDescent="0.2">
      <c r="A3353" t="s">
        <v>112</v>
      </c>
      <c r="B3353">
        <v>5</v>
      </c>
      <c r="C3353" s="9">
        <f t="shared" si="74"/>
        <v>1.1683697664195603</v>
      </c>
    </row>
    <row r="3354" spans="1:3" x14ac:dyDescent="0.2">
      <c r="A3354" t="s">
        <v>112</v>
      </c>
      <c r="B3354">
        <v>8</v>
      </c>
      <c r="C3354" s="9">
        <f t="shared" si="74"/>
        <v>4.6003850109451765</v>
      </c>
    </row>
    <row r="3355" spans="1:3" x14ac:dyDescent="0.2">
      <c r="A3355" t="s">
        <v>112</v>
      </c>
      <c r="B3355">
        <v>4</v>
      </c>
      <c r="C3355" s="9">
        <f t="shared" si="74"/>
        <v>0.6095238621313096</v>
      </c>
    </row>
    <row r="3356" spans="1:3" x14ac:dyDescent="0.2">
      <c r="A3356" t="s">
        <v>112</v>
      </c>
      <c r="B3356">
        <v>5</v>
      </c>
      <c r="C3356" s="9">
        <f t="shared" si="74"/>
        <v>1.1683697664195603</v>
      </c>
    </row>
    <row r="3357" spans="1:3" x14ac:dyDescent="0.2">
      <c r="A3357" t="s">
        <v>112</v>
      </c>
      <c r="B3357">
        <v>12</v>
      </c>
      <c r="C3357" s="9">
        <f t="shared" si="74"/>
        <v>15.006392144076548</v>
      </c>
    </row>
    <row r="3358" spans="1:3" x14ac:dyDescent="0.2">
      <c r="A3358" t="s">
        <v>112</v>
      </c>
      <c r="B3358">
        <v>7</v>
      </c>
      <c r="C3358" s="9">
        <f t="shared" si="74"/>
        <v>3.1166616877910651</v>
      </c>
    </row>
    <row r="3359" spans="1:3" x14ac:dyDescent="0.2">
      <c r="A3359" t="s">
        <v>112</v>
      </c>
      <c r="B3359">
        <v>12</v>
      </c>
      <c r="C3359" s="9">
        <f t="shared" si="74"/>
        <v>15.006392144076548</v>
      </c>
    </row>
    <row r="3360" spans="1:3" x14ac:dyDescent="0.2">
      <c r="A3360" t="s">
        <v>112</v>
      </c>
      <c r="B3360">
        <v>13</v>
      </c>
      <c r="C3360" s="9">
        <f t="shared" si="74"/>
        <v>18.951456502092398</v>
      </c>
    </row>
    <row r="3361" spans="1:3" x14ac:dyDescent="0.2">
      <c r="A3361" t="s">
        <v>112</v>
      </c>
      <c r="B3361">
        <v>7</v>
      </c>
      <c r="C3361" s="9">
        <f t="shared" si="74"/>
        <v>3.1166616877910651</v>
      </c>
    </row>
    <row r="3362" spans="1:3" x14ac:dyDescent="0.2">
      <c r="A3362" t="s">
        <v>112</v>
      </c>
      <c r="B3362">
        <v>9</v>
      </c>
      <c r="C3362" s="9">
        <f t="shared" si="74"/>
        <v>6.4856713115536939</v>
      </c>
    </row>
    <row r="3363" spans="1:3" x14ac:dyDescent="0.2">
      <c r="A3363" t="s">
        <v>112</v>
      </c>
      <c r="B3363">
        <v>7</v>
      </c>
      <c r="C3363" s="9">
        <f t="shared" si="74"/>
        <v>3.1166616877910651</v>
      </c>
    </row>
    <row r="3364" spans="1:3" x14ac:dyDescent="0.2">
      <c r="A3364" t="s">
        <v>112</v>
      </c>
      <c r="B3364">
        <v>4</v>
      </c>
      <c r="C3364" s="9">
        <f t="shared" si="74"/>
        <v>0.6095238621313096</v>
      </c>
    </row>
    <row r="3365" spans="1:3" x14ac:dyDescent="0.2">
      <c r="A3365" t="s">
        <v>112</v>
      </c>
      <c r="B3365">
        <v>5</v>
      </c>
      <c r="C3365" s="9">
        <f t="shared" si="74"/>
        <v>1.1683697664195603</v>
      </c>
    </row>
    <row r="3366" spans="1:3" x14ac:dyDescent="0.2">
      <c r="A3366" t="s">
        <v>112</v>
      </c>
      <c r="B3366">
        <v>13</v>
      </c>
      <c r="C3366" s="9">
        <f t="shared" si="74"/>
        <v>18.951456502092398</v>
      </c>
    </row>
    <row r="3367" spans="1:3" x14ac:dyDescent="0.2">
      <c r="A3367" t="s">
        <v>112</v>
      </c>
      <c r="B3367">
        <v>6</v>
      </c>
      <c r="C3367" s="9">
        <f t="shared" si="74"/>
        <v>1.9882583902331308</v>
      </c>
    </row>
    <row r="3368" spans="1:3" x14ac:dyDescent="0.2">
      <c r="A3368" t="s">
        <v>112</v>
      </c>
      <c r="B3368">
        <v>5</v>
      </c>
      <c r="C3368" s="9">
        <f t="shared" si="74"/>
        <v>1.1683697664195603</v>
      </c>
    </row>
    <row r="3369" spans="1:3" x14ac:dyDescent="0.2">
      <c r="A3369" t="s">
        <v>112</v>
      </c>
      <c r="B3369">
        <v>6</v>
      </c>
      <c r="C3369" s="9">
        <f t="shared" ref="C3369:C3432" si="75">0.0107*(B3369^2.916)</f>
        <v>1.9882583902331308</v>
      </c>
    </row>
    <row r="3370" spans="1:3" x14ac:dyDescent="0.2">
      <c r="A3370" t="s">
        <v>112</v>
      </c>
      <c r="B3370">
        <v>4</v>
      </c>
      <c r="C3370" s="9">
        <f t="shared" si="75"/>
        <v>0.6095238621313096</v>
      </c>
    </row>
    <row r="3371" spans="1:3" x14ac:dyDescent="0.2">
      <c r="A3371" t="s">
        <v>112</v>
      </c>
      <c r="B3371">
        <v>5</v>
      </c>
      <c r="C3371" s="9">
        <f t="shared" si="75"/>
        <v>1.1683697664195603</v>
      </c>
    </row>
    <row r="3372" spans="1:3" x14ac:dyDescent="0.2">
      <c r="A3372" t="s">
        <v>112</v>
      </c>
      <c r="B3372">
        <v>7</v>
      </c>
      <c r="C3372" s="9">
        <f t="shared" si="75"/>
        <v>3.1166616877910651</v>
      </c>
    </row>
    <row r="3373" spans="1:3" x14ac:dyDescent="0.2">
      <c r="A3373" t="s">
        <v>112</v>
      </c>
      <c r="B3373">
        <v>5</v>
      </c>
      <c r="C3373" s="9">
        <f t="shared" si="75"/>
        <v>1.1683697664195603</v>
      </c>
    </row>
    <row r="3374" spans="1:3" x14ac:dyDescent="0.2">
      <c r="A3374" t="s">
        <v>112</v>
      </c>
      <c r="B3374">
        <v>5</v>
      </c>
      <c r="C3374" s="9">
        <f t="shared" si="75"/>
        <v>1.1683697664195603</v>
      </c>
    </row>
    <row r="3375" spans="1:3" x14ac:dyDescent="0.2">
      <c r="A3375" t="s">
        <v>112</v>
      </c>
      <c r="B3375">
        <v>4</v>
      </c>
      <c r="C3375" s="9">
        <f t="shared" si="75"/>
        <v>0.6095238621313096</v>
      </c>
    </row>
    <row r="3376" spans="1:3" x14ac:dyDescent="0.2">
      <c r="A3376" t="s">
        <v>112</v>
      </c>
      <c r="B3376">
        <v>5</v>
      </c>
      <c r="C3376" s="9">
        <f t="shared" si="75"/>
        <v>1.1683697664195603</v>
      </c>
    </row>
    <row r="3377" spans="1:3" x14ac:dyDescent="0.2">
      <c r="A3377" t="s">
        <v>112</v>
      </c>
      <c r="B3377">
        <v>10</v>
      </c>
      <c r="C3377" s="9">
        <f t="shared" si="75"/>
        <v>8.8182778306391274</v>
      </c>
    </row>
    <row r="3378" spans="1:3" x14ac:dyDescent="0.2">
      <c r="A3378" t="s">
        <v>112</v>
      </c>
      <c r="B3378">
        <v>10</v>
      </c>
      <c r="C3378" s="9">
        <f t="shared" si="75"/>
        <v>8.8182778306391274</v>
      </c>
    </row>
    <row r="3379" spans="1:3" x14ac:dyDescent="0.2">
      <c r="A3379" t="s">
        <v>112</v>
      </c>
      <c r="B3379">
        <v>12</v>
      </c>
      <c r="C3379" s="9">
        <f t="shared" si="75"/>
        <v>15.006392144076548</v>
      </c>
    </row>
    <row r="3380" spans="1:3" x14ac:dyDescent="0.2">
      <c r="A3380" t="s">
        <v>112</v>
      </c>
      <c r="B3380">
        <v>6</v>
      </c>
      <c r="C3380" s="9">
        <f t="shared" si="75"/>
        <v>1.9882583902331308</v>
      </c>
    </row>
    <row r="3381" spans="1:3" x14ac:dyDescent="0.2">
      <c r="A3381" t="s">
        <v>112</v>
      </c>
      <c r="B3381">
        <v>13</v>
      </c>
      <c r="C3381" s="9">
        <f t="shared" si="75"/>
        <v>18.951456502092398</v>
      </c>
    </row>
    <row r="3382" spans="1:3" x14ac:dyDescent="0.2">
      <c r="A3382" t="s">
        <v>112</v>
      </c>
      <c r="B3382">
        <v>11</v>
      </c>
      <c r="C3382" s="9">
        <f t="shared" si="75"/>
        <v>11.643534855738244</v>
      </c>
    </row>
    <row r="3383" spans="1:3" x14ac:dyDescent="0.2">
      <c r="A3383" t="s">
        <v>112</v>
      </c>
      <c r="B3383">
        <v>5</v>
      </c>
      <c r="C3383" s="9">
        <f t="shared" si="75"/>
        <v>1.1683697664195603</v>
      </c>
    </row>
    <row r="3384" spans="1:3" x14ac:dyDescent="0.2">
      <c r="A3384" t="s">
        <v>112</v>
      </c>
      <c r="B3384">
        <v>5</v>
      </c>
      <c r="C3384" s="9">
        <f t="shared" si="75"/>
        <v>1.1683697664195603</v>
      </c>
    </row>
    <row r="3385" spans="1:3" x14ac:dyDescent="0.2">
      <c r="A3385" t="s">
        <v>112</v>
      </c>
      <c r="B3385">
        <v>8</v>
      </c>
      <c r="C3385" s="9">
        <f t="shared" si="75"/>
        <v>4.6003850109451765</v>
      </c>
    </row>
    <row r="3386" spans="1:3" x14ac:dyDescent="0.2">
      <c r="A3386" t="s">
        <v>112</v>
      </c>
      <c r="B3386">
        <v>12</v>
      </c>
      <c r="C3386" s="9">
        <f t="shared" si="75"/>
        <v>15.006392144076548</v>
      </c>
    </row>
    <row r="3387" spans="1:3" x14ac:dyDescent="0.2">
      <c r="A3387" t="s">
        <v>112</v>
      </c>
      <c r="B3387">
        <v>4</v>
      </c>
      <c r="C3387" s="9">
        <f t="shared" si="75"/>
        <v>0.6095238621313096</v>
      </c>
    </row>
    <row r="3388" spans="1:3" x14ac:dyDescent="0.2">
      <c r="A3388" t="s">
        <v>112</v>
      </c>
      <c r="B3388">
        <v>6</v>
      </c>
      <c r="C3388" s="9">
        <f t="shared" si="75"/>
        <v>1.9882583902331308</v>
      </c>
    </row>
    <row r="3389" spans="1:3" x14ac:dyDescent="0.2">
      <c r="A3389" t="s">
        <v>112</v>
      </c>
      <c r="B3389">
        <v>9</v>
      </c>
      <c r="C3389" s="9">
        <f t="shared" si="75"/>
        <v>6.4856713115536939</v>
      </c>
    </row>
    <row r="3390" spans="1:3" x14ac:dyDescent="0.2">
      <c r="A3390" t="s">
        <v>112</v>
      </c>
      <c r="B3390">
        <v>4</v>
      </c>
      <c r="C3390" s="9">
        <f t="shared" si="75"/>
        <v>0.6095238621313096</v>
      </c>
    </row>
    <row r="3391" spans="1:3" x14ac:dyDescent="0.2">
      <c r="A3391" t="s">
        <v>112</v>
      </c>
      <c r="B3391">
        <v>11</v>
      </c>
      <c r="C3391" s="9">
        <f t="shared" si="75"/>
        <v>11.643534855738244</v>
      </c>
    </row>
    <row r="3392" spans="1:3" x14ac:dyDescent="0.2">
      <c r="A3392" t="s">
        <v>112</v>
      </c>
      <c r="B3392">
        <v>10</v>
      </c>
      <c r="C3392" s="9">
        <f t="shared" si="75"/>
        <v>8.8182778306391274</v>
      </c>
    </row>
    <row r="3393" spans="1:3" x14ac:dyDescent="0.2">
      <c r="A3393" t="s">
        <v>112</v>
      </c>
      <c r="B3393">
        <v>5</v>
      </c>
      <c r="C3393" s="9">
        <f t="shared" si="75"/>
        <v>1.1683697664195603</v>
      </c>
    </row>
    <row r="3394" spans="1:3" x14ac:dyDescent="0.2">
      <c r="A3394" t="s">
        <v>112</v>
      </c>
      <c r="B3394">
        <v>9</v>
      </c>
      <c r="C3394" s="9">
        <f t="shared" si="75"/>
        <v>6.4856713115536939</v>
      </c>
    </row>
    <row r="3395" spans="1:3" x14ac:dyDescent="0.2">
      <c r="A3395" t="s">
        <v>112</v>
      </c>
      <c r="B3395">
        <v>10</v>
      </c>
      <c r="C3395" s="9">
        <f t="shared" si="75"/>
        <v>8.8182778306391274</v>
      </c>
    </row>
    <row r="3396" spans="1:3" x14ac:dyDescent="0.2">
      <c r="A3396" t="s">
        <v>112</v>
      </c>
      <c r="B3396">
        <v>10</v>
      </c>
      <c r="C3396" s="9">
        <f t="shared" si="75"/>
        <v>8.8182778306391274</v>
      </c>
    </row>
    <row r="3397" spans="1:3" x14ac:dyDescent="0.2">
      <c r="A3397" t="s">
        <v>112</v>
      </c>
      <c r="B3397">
        <v>5</v>
      </c>
      <c r="C3397" s="9">
        <f t="shared" si="75"/>
        <v>1.1683697664195603</v>
      </c>
    </row>
    <row r="3398" spans="1:3" x14ac:dyDescent="0.2">
      <c r="A3398" t="s">
        <v>112</v>
      </c>
      <c r="B3398">
        <v>13</v>
      </c>
      <c r="C3398" s="9">
        <f t="shared" si="75"/>
        <v>18.951456502092398</v>
      </c>
    </row>
    <row r="3399" spans="1:3" x14ac:dyDescent="0.2">
      <c r="A3399" t="s">
        <v>112</v>
      </c>
      <c r="B3399">
        <v>11</v>
      </c>
      <c r="C3399" s="9">
        <f t="shared" si="75"/>
        <v>11.643534855738244</v>
      </c>
    </row>
    <row r="3400" spans="1:3" x14ac:dyDescent="0.2">
      <c r="A3400" t="s">
        <v>112</v>
      </c>
      <c r="B3400">
        <v>11</v>
      </c>
      <c r="C3400" s="9">
        <f t="shared" si="75"/>
        <v>11.643534855738244</v>
      </c>
    </row>
    <row r="3401" spans="1:3" x14ac:dyDescent="0.2">
      <c r="A3401" t="s">
        <v>112</v>
      </c>
      <c r="B3401">
        <v>4</v>
      </c>
      <c r="C3401" s="9">
        <f t="shared" si="75"/>
        <v>0.6095238621313096</v>
      </c>
    </row>
    <row r="3402" spans="1:3" x14ac:dyDescent="0.2">
      <c r="A3402" t="s">
        <v>112</v>
      </c>
      <c r="B3402">
        <v>10</v>
      </c>
      <c r="C3402" s="9">
        <f t="shared" si="75"/>
        <v>8.8182778306391274</v>
      </c>
    </row>
    <row r="3403" spans="1:3" x14ac:dyDescent="0.2">
      <c r="A3403" t="s">
        <v>112</v>
      </c>
      <c r="B3403">
        <v>4</v>
      </c>
      <c r="C3403" s="9">
        <f t="shared" si="75"/>
        <v>0.6095238621313096</v>
      </c>
    </row>
    <row r="3404" spans="1:3" x14ac:dyDescent="0.2">
      <c r="A3404" t="s">
        <v>112</v>
      </c>
      <c r="B3404">
        <v>10</v>
      </c>
      <c r="C3404" s="9">
        <f t="shared" si="75"/>
        <v>8.8182778306391274</v>
      </c>
    </row>
    <row r="3405" spans="1:3" x14ac:dyDescent="0.2">
      <c r="A3405" t="s">
        <v>112</v>
      </c>
      <c r="B3405">
        <v>5</v>
      </c>
      <c r="C3405" s="9">
        <f t="shared" si="75"/>
        <v>1.1683697664195603</v>
      </c>
    </row>
    <row r="3406" spans="1:3" x14ac:dyDescent="0.2">
      <c r="A3406" t="s">
        <v>112</v>
      </c>
      <c r="B3406">
        <v>9</v>
      </c>
      <c r="C3406" s="9">
        <f t="shared" si="75"/>
        <v>6.4856713115536939</v>
      </c>
    </row>
    <row r="3407" spans="1:3" x14ac:dyDescent="0.2">
      <c r="A3407" t="s">
        <v>112</v>
      </c>
      <c r="B3407">
        <v>13</v>
      </c>
      <c r="C3407" s="9">
        <f t="shared" si="75"/>
        <v>18.951456502092398</v>
      </c>
    </row>
    <row r="3408" spans="1:3" x14ac:dyDescent="0.2">
      <c r="A3408" t="s">
        <v>112</v>
      </c>
      <c r="B3408">
        <v>6</v>
      </c>
      <c r="C3408" s="9">
        <f t="shared" si="75"/>
        <v>1.9882583902331308</v>
      </c>
    </row>
    <row r="3409" spans="1:3" x14ac:dyDescent="0.2">
      <c r="A3409" t="s">
        <v>112</v>
      </c>
      <c r="B3409">
        <v>11</v>
      </c>
      <c r="C3409" s="9">
        <f t="shared" si="75"/>
        <v>11.643534855738244</v>
      </c>
    </row>
    <row r="3410" spans="1:3" x14ac:dyDescent="0.2">
      <c r="A3410" t="s">
        <v>112</v>
      </c>
      <c r="B3410">
        <v>7</v>
      </c>
      <c r="C3410" s="9">
        <f t="shared" si="75"/>
        <v>3.1166616877910651</v>
      </c>
    </row>
    <row r="3411" spans="1:3" x14ac:dyDescent="0.2">
      <c r="A3411" t="s">
        <v>112</v>
      </c>
      <c r="B3411">
        <v>7</v>
      </c>
      <c r="C3411" s="9">
        <f t="shared" si="75"/>
        <v>3.1166616877910651</v>
      </c>
    </row>
    <row r="3412" spans="1:3" x14ac:dyDescent="0.2">
      <c r="A3412" t="s">
        <v>112</v>
      </c>
      <c r="B3412">
        <v>10</v>
      </c>
      <c r="C3412" s="9">
        <f t="shared" si="75"/>
        <v>8.8182778306391274</v>
      </c>
    </row>
    <row r="3413" spans="1:3" x14ac:dyDescent="0.2">
      <c r="A3413" t="s">
        <v>112</v>
      </c>
      <c r="B3413">
        <v>7</v>
      </c>
      <c r="C3413" s="9">
        <f t="shared" si="75"/>
        <v>3.1166616877910651</v>
      </c>
    </row>
    <row r="3414" spans="1:3" x14ac:dyDescent="0.2">
      <c r="A3414" t="s">
        <v>112</v>
      </c>
      <c r="B3414">
        <v>11</v>
      </c>
      <c r="C3414" s="9">
        <f t="shared" si="75"/>
        <v>11.643534855738244</v>
      </c>
    </row>
    <row r="3415" spans="1:3" x14ac:dyDescent="0.2">
      <c r="A3415" t="s">
        <v>112</v>
      </c>
      <c r="B3415">
        <v>13</v>
      </c>
      <c r="C3415" s="9">
        <f t="shared" si="75"/>
        <v>18.951456502092398</v>
      </c>
    </row>
    <row r="3416" spans="1:3" x14ac:dyDescent="0.2">
      <c r="A3416" t="s">
        <v>112</v>
      </c>
      <c r="B3416">
        <v>7</v>
      </c>
      <c r="C3416" s="9">
        <f t="shared" si="75"/>
        <v>3.1166616877910651</v>
      </c>
    </row>
    <row r="3417" spans="1:3" x14ac:dyDescent="0.2">
      <c r="A3417" t="s">
        <v>112</v>
      </c>
      <c r="B3417">
        <v>11</v>
      </c>
      <c r="C3417" s="9">
        <f t="shared" si="75"/>
        <v>11.643534855738244</v>
      </c>
    </row>
    <row r="3418" spans="1:3" x14ac:dyDescent="0.2">
      <c r="A3418" t="s">
        <v>112</v>
      </c>
      <c r="B3418">
        <v>12</v>
      </c>
      <c r="C3418" s="9">
        <f t="shared" si="75"/>
        <v>15.006392144076548</v>
      </c>
    </row>
    <row r="3419" spans="1:3" x14ac:dyDescent="0.2">
      <c r="A3419" t="s">
        <v>112</v>
      </c>
      <c r="B3419">
        <v>10</v>
      </c>
      <c r="C3419" s="9">
        <f t="shared" si="75"/>
        <v>8.8182778306391274</v>
      </c>
    </row>
    <row r="3420" spans="1:3" x14ac:dyDescent="0.2">
      <c r="A3420" t="s">
        <v>112</v>
      </c>
      <c r="B3420">
        <v>11</v>
      </c>
      <c r="C3420" s="9">
        <f t="shared" si="75"/>
        <v>11.643534855738244</v>
      </c>
    </row>
    <row r="3421" spans="1:3" x14ac:dyDescent="0.2">
      <c r="A3421" t="s">
        <v>112</v>
      </c>
      <c r="B3421">
        <v>6</v>
      </c>
      <c r="C3421" s="9">
        <f t="shared" si="75"/>
        <v>1.9882583902331308</v>
      </c>
    </row>
    <row r="3422" spans="1:3" x14ac:dyDescent="0.2">
      <c r="A3422" t="s">
        <v>112</v>
      </c>
      <c r="B3422">
        <v>11</v>
      </c>
      <c r="C3422" s="9">
        <f t="shared" si="75"/>
        <v>11.643534855738244</v>
      </c>
    </row>
    <row r="3423" spans="1:3" x14ac:dyDescent="0.2">
      <c r="A3423" t="s">
        <v>112</v>
      </c>
      <c r="B3423">
        <v>9</v>
      </c>
      <c r="C3423" s="9">
        <f t="shared" si="75"/>
        <v>6.4856713115536939</v>
      </c>
    </row>
    <row r="3424" spans="1:3" x14ac:dyDescent="0.2">
      <c r="A3424" t="s">
        <v>112</v>
      </c>
      <c r="B3424">
        <v>10</v>
      </c>
      <c r="C3424" s="9">
        <f t="shared" si="75"/>
        <v>8.8182778306391274</v>
      </c>
    </row>
    <row r="3425" spans="1:3" x14ac:dyDescent="0.2">
      <c r="A3425" t="s">
        <v>112</v>
      </c>
      <c r="B3425">
        <v>13</v>
      </c>
      <c r="C3425" s="9">
        <f t="shared" si="75"/>
        <v>18.951456502092398</v>
      </c>
    </row>
    <row r="3426" spans="1:3" x14ac:dyDescent="0.2">
      <c r="A3426" t="s">
        <v>112</v>
      </c>
      <c r="B3426">
        <v>8</v>
      </c>
      <c r="C3426" s="9">
        <f t="shared" si="75"/>
        <v>4.6003850109451765</v>
      </c>
    </row>
    <row r="3427" spans="1:3" x14ac:dyDescent="0.2">
      <c r="A3427" t="s">
        <v>112</v>
      </c>
      <c r="B3427">
        <v>11</v>
      </c>
      <c r="C3427" s="9">
        <f t="shared" si="75"/>
        <v>11.643534855738244</v>
      </c>
    </row>
    <row r="3428" spans="1:3" x14ac:dyDescent="0.2">
      <c r="A3428" t="s">
        <v>112</v>
      </c>
      <c r="B3428">
        <v>6</v>
      </c>
      <c r="C3428" s="9">
        <f t="shared" si="75"/>
        <v>1.9882583902331308</v>
      </c>
    </row>
    <row r="3429" spans="1:3" x14ac:dyDescent="0.2">
      <c r="A3429" t="s">
        <v>112</v>
      </c>
      <c r="B3429">
        <v>10</v>
      </c>
      <c r="C3429" s="9">
        <f t="shared" si="75"/>
        <v>8.8182778306391274</v>
      </c>
    </row>
    <row r="3430" spans="1:3" x14ac:dyDescent="0.2">
      <c r="A3430" t="s">
        <v>112</v>
      </c>
      <c r="B3430">
        <v>8</v>
      </c>
      <c r="C3430" s="9">
        <f t="shared" si="75"/>
        <v>4.6003850109451765</v>
      </c>
    </row>
    <row r="3431" spans="1:3" x14ac:dyDescent="0.2">
      <c r="A3431" t="s">
        <v>112</v>
      </c>
      <c r="B3431">
        <v>5</v>
      </c>
      <c r="C3431" s="9">
        <f t="shared" si="75"/>
        <v>1.1683697664195603</v>
      </c>
    </row>
    <row r="3432" spans="1:3" x14ac:dyDescent="0.2">
      <c r="A3432" t="s">
        <v>112</v>
      </c>
      <c r="B3432">
        <v>9</v>
      </c>
      <c r="C3432" s="9">
        <f t="shared" si="75"/>
        <v>6.4856713115536939</v>
      </c>
    </row>
    <row r="3433" spans="1:3" x14ac:dyDescent="0.2">
      <c r="A3433" t="s">
        <v>112</v>
      </c>
      <c r="B3433">
        <v>12</v>
      </c>
      <c r="C3433" s="9">
        <f t="shared" ref="C3433:C3479" si="76">0.0107*(B3433^2.916)</f>
        <v>15.006392144076548</v>
      </c>
    </row>
    <row r="3434" spans="1:3" x14ac:dyDescent="0.2">
      <c r="A3434" t="s">
        <v>112</v>
      </c>
      <c r="B3434">
        <v>11</v>
      </c>
      <c r="C3434" s="9">
        <f t="shared" si="76"/>
        <v>11.643534855738244</v>
      </c>
    </row>
    <row r="3435" spans="1:3" x14ac:dyDescent="0.2">
      <c r="A3435" t="s">
        <v>112</v>
      </c>
      <c r="B3435">
        <v>9</v>
      </c>
      <c r="C3435" s="9">
        <f t="shared" si="76"/>
        <v>6.4856713115536939</v>
      </c>
    </row>
    <row r="3436" spans="1:3" x14ac:dyDescent="0.2">
      <c r="A3436" t="s">
        <v>112</v>
      </c>
      <c r="B3436">
        <v>13</v>
      </c>
      <c r="C3436" s="9">
        <f t="shared" si="76"/>
        <v>18.951456502092398</v>
      </c>
    </row>
    <row r="3437" spans="1:3" x14ac:dyDescent="0.2">
      <c r="A3437" t="s">
        <v>112</v>
      </c>
      <c r="B3437">
        <v>11</v>
      </c>
      <c r="C3437" s="9">
        <f t="shared" si="76"/>
        <v>11.643534855738244</v>
      </c>
    </row>
    <row r="3438" spans="1:3" x14ac:dyDescent="0.2">
      <c r="A3438" t="s">
        <v>112</v>
      </c>
      <c r="B3438">
        <v>6</v>
      </c>
      <c r="C3438" s="9">
        <f t="shared" si="76"/>
        <v>1.9882583902331308</v>
      </c>
    </row>
    <row r="3439" spans="1:3" x14ac:dyDescent="0.2">
      <c r="A3439" t="s">
        <v>112</v>
      </c>
      <c r="B3439">
        <v>13</v>
      </c>
      <c r="C3439" s="9">
        <f t="shared" si="76"/>
        <v>18.951456502092398</v>
      </c>
    </row>
    <row r="3440" spans="1:3" x14ac:dyDescent="0.2">
      <c r="A3440" t="s">
        <v>112</v>
      </c>
      <c r="B3440">
        <v>12</v>
      </c>
      <c r="C3440" s="9">
        <f t="shared" si="76"/>
        <v>15.006392144076548</v>
      </c>
    </row>
    <row r="3441" spans="1:3" x14ac:dyDescent="0.2">
      <c r="A3441" t="s">
        <v>112</v>
      </c>
      <c r="B3441">
        <v>8</v>
      </c>
      <c r="C3441" s="9">
        <f t="shared" si="76"/>
        <v>4.6003850109451765</v>
      </c>
    </row>
    <row r="3442" spans="1:3" x14ac:dyDescent="0.2">
      <c r="A3442" t="s">
        <v>112</v>
      </c>
      <c r="B3442">
        <v>12</v>
      </c>
      <c r="C3442" s="9">
        <f t="shared" si="76"/>
        <v>15.006392144076548</v>
      </c>
    </row>
    <row r="3443" spans="1:3" x14ac:dyDescent="0.2">
      <c r="A3443" t="s">
        <v>112</v>
      </c>
      <c r="B3443">
        <v>12</v>
      </c>
      <c r="C3443" s="9">
        <f t="shared" si="76"/>
        <v>15.006392144076548</v>
      </c>
    </row>
    <row r="3444" spans="1:3" x14ac:dyDescent="0.2">
      <c r="A3444" t="s">
        <v>112</v>
      </c>
      <c r="B3444">
        <v>4</v>
      </c>
      <c r="C3444" s="9">
        <f t="shared" si="76"/>
        <v>0.6095238621313096</v>
      </c>
    </row>
    <row r="3445" spans="1:3" x14ac:dyDescent="0.2">
      <c r="A3445" t="s">
        <v>112</v>
      </c>
      <c r="B3445">
        <v>7</v>
      </c>
      <c r="C3445" s="9">
        <f t="shared" si="76"/>
        <v>3.1166616877910651</v>
      </c>
    </row>
    <row r="3446" spans="1:3" x14ac:dyDescent="0.2">
      <c r="A3446" t="s">
        <v>112</v>
      </c>
      <c r="B3446">
        <v>6</v>
      </c>
      <c r="C3446" s="9">
        <f t="shared" si="76"/>
        <v>1.9882583902331308</v>
      </c>
    </row>
    <row r="3447" spans="1:3" x14ac:dyDescent="0.2">
      <c r="A3447" t="s">
        <v>112</v>
      </c>
      <c r="B3447">
        <v>4</v>
      </c>
      <c r="C3447" s="9">
        <f t="shared" si="76"/>
        <v>0.6095238621313096</v>
      </c>
    </row>
    <row r="3448" spans="1:3" x14ac:dyDescent="0.2">
      <c r="A3448" t="s">
        <v>112</v>
      </c>
      <c r="B3448">
        <v>10</v>
      </c>
      <c r="C3448" s="9">
        <f t="shared" si="76"/>
        <v>8.8182778306391274</v>
      </c>
    </row>
    <row r="3449" spans="1:3" x14ac:dyDescent="0.2">
      <c r="A3449" t="s">
        <v>112</v>
      </c>
      <c r="B3449">
        <v>10</v>
      </c>
      <c r="C3449" s="9">
        <f t="shared" si="76"/>
        <v>8.8182778306391274</v>
      </c>
    </row>
    <row r="3450" spans="1:3" x14ac:dyDescent="0.2">
      <c r="A3450" t="s">
        <v>112</v>
      </c>
      <c r="B3450">
        <v>5</v>
      </c>
      <c r="C3450" s="9">
        <f t="shared" si="76"/>
        <v>1.1683697664195603</v>
      </c>
    </row>
    <row r="3451" spans="1:3" x14ac:dyDescent="0.2">
      <c r="A3451" t="s">
        <v>112</v>
      </c>
      <c r="B3451">
        <v>4</v>
      </c>
      <c r="C3451" s="9">
        <f t="shared" si="76"/>
        <v>0.6095238621313096</v>
      </c>
    </row>
    <row r="3452" spans="1:3" x14ac:dyDescent="0.2">
      <c r="A3452" t="s">
        <v>112</v>
      </c>
      <c r="B3452">
        <v>7</v>
      </c>
      <c r="C3452" s="9">
        <f t="shared" si="76"/>
        <v>3.1166616877910651</v>
      </c>
    </row>
    <row r="3453" spans="1:3" x14ac:dyDescent="0.2">
      <c r="A3453" t="s">
        <v>112</v>
      </c>
      <c r="B3453">
        <v>13</v>
      </c>
      <c r="C3453" s="9">
        <f t="shared" si="76"/>
        <v>18.951456502092398</v>
      </c>
    </row>
    <row r="3454" spans="1:3" x14ac:dyDescent="0.2">
      <c r="A3454" t="s">
        <v>112</v>
      </c>
      <c r="B3454">
        <v>13</v>
      </c>
      <c r="C3454" s="9">
        <f t="shared" si="76"/>
        <v>18.951456502092398</v>
      </c>
    </row>
    <row r="3455" spans="1:3" x14ac:dyDescent="0.2">
      <c r="A3455" t="s">
        <v>112</v>
      </c>
      <c r="B3455">
        <v>9</v>
      </c>
      <c r="C3455" s="9">
        <f t="shared" si="76"/>
        <v>6.4856713115536939</v>
      </c>
    </row>
    <row r="3456" spans="1:3" x14ac:dyDescent="0.2">
      <c r="A3456" t="s">
        <v>112</v>
      </c>
      <c r="B3456">
        <v>9</v>
      </c>
      <c r="C3456" s="9">
        <f t="shared" si="76"/>
        <v>6.4856713115536939</v>
      </c>
    </row>
    <row r="3457" spans="1:3" x14ac:dyDescent="0.2">
      <c r="A3457" t="s">
        <v>112</v>
      </c>
      <c r="B3457">
        <v>6</v>
      </c>
      <c r="C3457" s="9">
        <f t="shared" si="76"/>
        <v>1.9882583902331308</v>
      </c>
    </row>
    <row r="3458" spans="1:3" x14ac:dyDescent="0.2">
      <c r="A3458" t="s">
        <v>112</v>
      </c>
      <c r="B3458">
        <v>11</v>
      </c>
      <c r="C3458" s="9">
        <f t="shared" si="76"/>
        <v>11.643534855738244</v>
      </c>
    </row>
    <row r="3459" spans="1:3" x14ac:dyDescent="0.2">
      <c r="A3459" t="s">
        <v>112</v>
      </c>
      <c r="B3459">
        <v>6</v>
      </c>
      <c r="C3459" s="9">
        <f t="shared" si="76"/>
        <v>1.9882583902331308</v>
      </c>
    </row>
    <row r="3460" spans="1:3" x14ac:dyDescent="0.2">
      <c r="A3460" t="s">
        <v>112</v>
      </c>
      <c r="B3460">
        <v>9</v>
      </c>
      <c r="C3460" s="9">
        <f t="shared" si="76"/>
        <v>6.4856713115536939</v>
      </c>
    </row>
    <row r="3461" spans="1:3" x14ac:dyDescent="0.2">
      <c r="A3461" t="s">
        <v>112</v>
      </c>
      <c r="B3461">
        <v>12</v>
      </c>
      <c r="C3461" s="9">
        <f t="shared" si="76"/>
        <v>15.006392144076548</v>
      </c>
    </row>
    <row r="3462" spans="1:3" x14ac:dyDescent="0.2">
      <c r="A3462" t="s">
        <v>112</v>
      </c>
      <c r="B3462">
        <v>11</v>
      </c>
      <c r="C3462" s="9">
        <f t="shared" si="76"/>
        <v>11.643534855738244</v>
      </c>
    </row>
    <row r="3463" spans="1:3" x14ac:dyDescent="0.2">
      <c r="A3463" t="s">
        <v>112</v>
      </c>
      <c r="B3463">
        <v>8</v>
      </c>
      <c r="C3463" s="9">
        <f t="shared" si="76"/>
        <v>4.6003850109451765</v>
      </c>
    </row>
    <row r="3464" spans="1:3" x14ac:dyDescent="0.2">
      <c r="A3464" t="s">
        <v>112</v>
      </c>
      <c r="B3464">
        <v>8</v>
      </c>
      <c r="C3464" s="9">
        <f t="shared" si="76"/>
        <v>4.6003850109451765</v>
      </c>
    </row>
    <row r="3465" spans="1:3" x14ac:dyDescent="0.2">
      <c r="A3465" t="s">
        <v>112</v>
      </c>
      <c r="B3465">
        <v>12</v>
      </c>
      <c r="C3465" s="9">
        <f t="shared" si="76"/>
        <v>15.006392144076548</v>
      </c>
    </row>
    <row r="3466" spans="1:3" x14ac:dyDescent="0.2">
      <c r="A3466" t="s">
        <v>112</v>
      </c>
      <c r="B3466">
        <v>9</v>
      </c>
      <c r="C3466" s="9">
        <f t="shared" si="76"/>
        <v>6.4856713115536939</v>
      </c>
    </row>
    <row r="3467" spans="1:3" x14ac:dyDescent="0.2">
      <c r="A3467" t="s">
        <v>112</v>
      </c>
      <c r="B3467">
        <v>10</v>
      </c>
      <c r="C3467" s="9">
        <f t="shared" si="76"/>
        <v>8.8182778306391274</v>
      </c>
    </row>
    <row r="3468" spans="1:3" x14ac:dyDescent="0.2">
      <c r="A3468" t="s">
        <v>112</v>
      </c>
      <c r="B3468">
        <v>13</v>
      </c>
      <c r="C3468" s="9">
        <f t="shared" si="76"/>
        <v>18.951456502092398</v>
      </c>
    </row>
    <row r="3469" spans="1:3" x14ac:dyDescent="0.2">
      <c r="A3469" t="s">
        <v>112</v>
      </c>
      <c r="B3469">
        <v>10</v>
      </c>
      <c r="C3469" s="9">
        <f t="shared" si="76"/>
        <v>8.8182778306391274</v>
      </c>
    </row>
    <row r="3470" spans="1:3" x14ac:dyDescent="0.2">
      <c r="A3470" t="s">
        <v>112</v>
      </c>
      <c r="B3470">
        <v>12</v>
      </c>
      <c r="C3470" s="9">
        <f t="shared" si="76"/>
        <v>15.006392144076548</v>
      </c>
    </row>
    <row r="3471" spans="1:3" x14ac:dyDescent="0.2">
      <c r="A3471" t="s">
        <v>112</v>
      </c>
      <c r="B3471">
        <v>11</v>
      </c>
      <c r="C3471" s="9">
        <f t="shared" si="76"/>
        <v>11.643534855738244</v>
      </c>
    </row>
    <row r="3472" spans="1:3" x14ac:dyDescent="0.2">
      <c r="A3472" t="s">
        <v>112</v>
      </c>
      <c r="B3472">
        <v>7</v>
      </c>
      <c r="C3472" s="9">
        <f t="shared" si="76"/>
        <v>3.1166616877910651</v>
      </c>
    </row>
    <row r="3473" spans="1:3" x14ac:dyDescent="0.2">
      <c r="A3473" t="s">
        <v>112</v>
      </c>
      <c r="B3473">
        <v>12</v>
      </c>
      <c r="C3473" s="9">
        <f t="shared" si="76"/>
        <v>15.006392144076548</v>
      </c>
    </row>
    <row r="3474" spans="1:3" x14ac:dyDescent="0.2">
      <c r="A3474" t="s">
        <v>112</v>
      </c>
      <c r="B3474">
        <v>4</v>
      </c>
      <c r="C3474" s="9">
        <f t="shared" si="76"/>
        <v>0.6095238621313096</v>
      </c>
    </row>
    <row r="3475" spans="1:3" x14ac:dyDescent="0.2">
      <c r="A3475" t="s">
        <v>112</v>
      </c>
      <c r="B3475">
        <v>7</v>
      </c>
      <c r="C3475" s="9">
        <f t="shared" si="76"/>
        <v>3.1166616877910651</v>
      </c>
    </row>
    <row r="3476" spans="1:3" x14ac:dyDescent="0.2">
      <c r="A3476" t="s">
        <v>112</v>
      </c>
      <c r="B3476">
        <v>8</v>
      </c>
      <c r="C3476" s="9">
        <f t="shared" si="76"/>
        <v>4.6003850109451765</v>
      </c>
    </row>
    <row r="3477" spans="1:3" x14ac:dyDescent="0.2">
      <c r="A3477" t="s">
        <v>112</v>
      </c>
      <c r="B3477">
        <v>7</v>
      </c>
      <c r="C3477" s="9">
        <f t="shared" si="76"/>
        <v>3.1166616877910651</v>
      </c>
    </row>
    <row r="3478" spans="1:3" x14ac:dyDescent="0.2">
      <c r="A3478" t="s">
        <v>112</v>
      </c>
      <c r="B3478">
        <v>10</v>
      </c>
      <c r="C3478" s="9">
        <f t="shared" si="76"/>
        <v>8.8182778306391274</v>
      </c>
    </row>
    <row r="3479" spans="1:3" x14ac:dyDescent="0.2">
      <c r="A3479" t="s">
        <v>112</v>
      </c>
      <c r="B3479">
        <v>7</v>
      </c>
      <c r="C3479" s="9">
        <f t="shared" si="76"/>
        <v>3.1166616877910651</v>
      </c>
    </row>
  </sheetData>
  <autoFilter ref="A1:C3479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43"/>
  <sheetViews>
    <sheetView workbookViewId="0"/>
  </sheetViews>
  <sheetFormatPr baseColWidth="10" defaultColWidth="11.5" defaultRowHeight="15" x14ac:dyDescent="0.2"/>
  <cols>
    <col min="2" max="2" width="6" bestFit="1" customWidth="1"/>
    <col min="3" max="3" width="12.5" bestFit="1" customWidth="1"/>
    <col min="4" max="4" width="8.1640625" bestFit="1" customWidth="1"/>
    <col min="5" max="5" width="7.5" bestFit="1" customWidth="1"/>
    <col min="6" max="6" width="6" bestFit="1" customWidth="1"/>
    <col min="7" max="7" width="8.5" bestFit="1" customWidth="1"/>
    <col min="8" max="8" width="6" bestFit="1" customWidth="1"/>
    <col min="9" max="9" width="7.33203125" bestFit="1" customWidth="1"/>
    <col min="10" max="10" width="7.6640625" bestFit="1" customWidth="1"/>
    <col min="11" max="11" width="8.5" bestFit="1" customWidth="1"/>
    <col min="12" max="12" width="11.33203125" bestFit="1" customWidth="1"/>
  </cols>
  <sheetData>
    <row r="1" spans="1:3" x14ac:dyDescent="0.2">
      <c r="A1" t="s">
        <v>353</v>
      </c>
      <c r="B1" t="s">
        <v>354</v>
      </c>
      <c r="C1" t="s">
        <v>1</v>
      </c>
    </row>
    <row r="2" spans="1:3" x14ac:dyDescent="0.2">
      <c r="A2">
        <v>2000</v>
      </c>
      <c r="B2" s="8">
        <v>22012</v>
      </c>
      <c r="C2" t="s">
        <v>355</v>
      </c>
    </row>
    <row r="3" spans="1:3" x14ac:dyDescent="0.2">
      <c r="A3">
        <v>2001</v>
      </c>
      <c r="B3" s="8">
        <v>18970</v>
      </c>
      <c r="C3" t="s">
        <v>355</v>
      </c>
    </row>
    <row r="4" spans="1:3" x14ac:dyDescent="0.2">
      <c r="A4">
        <v>2002</v>
      </c>
      <c r="B4" s="8">
        <v>8224</v>
      </c>
      <c r="C4" t="s">
        <v>355</v>
      </c>
    </row>
    <row r="5" spans="1:3" x14ac:dyDescent="0.2">
      <c r="A5">
        <v>2003</v>
      </c>
      <c r="B5" s="8">
        <v>15326</v>
      </c>
      <c r="C5" t="s">
        <v>355</v>
      </c>
    </row>
    <row r="6" spans="1:3" x14ac:dyDescent="0.2">
      <c r="A6">
        <v>2004</v>
      </c>
      <c r="B6" s="8">
        <v>14568</v>
      </c>
      <c r="C6" t="s">
        <v>355</v>
      </c>
    </row>
    <row r="7" spans="1:3" x14ac:dyDescent="0.2">
      <c r="A7">
        <v>2005</v>
      </c>
      <c r="B7" s="8">
        <v>18654</v>
      </c>
      <c r="C7" t="s">
        <v>355</v>
      </c>
    </row>
    <row r="8" spans="1:3" x14ac:dyDescent="0.2">
      <c r="A8">
        <v>2006</v>
      </c>
      <c r="B8" s="8">
        <v>16273</v>
      </c>
      <c r="C8" t="s">
        <v>355</v>
      </c>
    </row>
    <row r="9" spans="1:3" x14ac:dyDescent="0.2">
      <c r="A9">
        <v>2007</v>
      </c>
      <c r="B9" s="8">
        <v>23292</v>
      </c>
      <c r="C9" t="s">
        <v>355</v>
      </c>
    </row>
    <row r="10" spans="1:3" x14ac:dyDescent="0.2">
      <c r="A10">
        <v>2008</v>
      </c>
      <c r="B10" s="8">
        <v>28263</v>
      </c>
      <c r="C10" t="s">
        <v>355</v>
      </c>
    </row>
    <row r="11" spans="1:3" x14ac:dyDescent="0.2">
      <c r="A11">
        <v>2009</v>
      </c>
      <c r="B11" s="8">
        <v>28880</v>
      </c>
      <c r="C11" t="s">
        <v>355</v>
      </c>
    </row>
    <row r="12" spans="1:3" x14ac:dyDescent="0.2">
      <c r="A12">
        <v>2010</v>
      </c>
      <c r="B12" s="8">
        <v>21203</v>
      </c>
      <c r="C12" t="s">
        <v>355</v>
      </c>
    </row>
    <row r="13" spans="1:3" x14ac:dyDescent="0.2">
      <c r="A13">
        <v>2011</v>
      </c>
      <c r="B13" s="8">
        <v>17515</v>
      </c>
      <c r="C13" t="s">
        <v>355</v>
      </c>
    </row>
    <row r="14" spans="1:3" x14ac:dyDescent="0.2">
      <c r="A14">
        <v>2012</v>
      </c>
      <c r="B14" s="8">
        <v>25683</v>
      </c>
      <c r="C14" t="s">
        <v>355</v>
      </c>
    </row>
    <row r="15" spans="1:3" x14ac:dyDescent="0.2">
      <c r="A15">
        <v>2013</v>
      </c>
      <c r="B15" s="8">
        <v>21097</v>
      </c>
      <c r="C15" t="s">
        <v>355</v>
      </c>
    </row>
    <row r="16" spans="1:3" x14ac:dyDescent="0.2">
      <c r="A16">
        <v>2014</v>
      </c>
      <c r="B16" s="8">
        <v>15212</v>
      </c>
      <c r="C16" t="s">
        <v>355</v>
      </c>
    </row>
    <row r="17" spans="1:3" x14ac:dyDescent="0.2">
      <c r="A17">
        <v>2015</v>
      </c>
      <c r="B17" s="8">
        <v>20130</v>
      </c>
      <c r="C17" t="s">
        <v>355</v>
      </c>
    </row>
    <row r="18" spans="1:3" x14ac:dyDescent="0.2">
      <c r="A18">
        <v>2016</v>
      </c>
      <c r="B18" s="8">
        <v>16806</v>
      </c>
      <c r="C18" t="s">
        <v>355</v>
      </c>
    </row>
    <row r="19" spans="1:3" x14ac:dyDescent="0.2">
      <c r="A19">
        <v>2017</v>
      </c>
      <c r="B19" s="8">
        <v>17483</v>
      </c>
      <c r="C19" t="s">
        <v>355</v>
      </c>
    </row>
    <row r="20" spans="1:3" x14ac:dyDescent="0.2">
      <c r="A20">
        <v>2018</v>
      </c>
      <c r="B20" s="8">
        <v>14297</v>
      </c>
      <c r="C20" t="s">
        <v>355</v>
      </c>
    </row>
    <row r="21" spans="1:3" x14ac:dyDescent="0.2">
      <c r="A21">
        <v>2019</v>
      </c>
      <c r="B21" s="8">
        <v>15704</v>
      </c>
      <c r="C21" t="s">
        <v>355</v>
      </c>
    </row>
    <row r="22" spans="1:3" x14ac:dyDescent="0.2">
      <c r="A22">
        <v>2020</v>
      </c>
      <c r="B22" s="8">
        <v>14332</v>
      </c>
      <c r="C22" t="s">
        <v>355</v>
      </c>
    </row>
    <row r="23" spans="1:3" x14ac:dyDescent="0.2">
      <c r="A23">
        <v>2021</v>
      </c>
      <c r="B23" s="8">
        <v>13044</v>
      </c>
      <c r="C23" t="s">
        <v>355</v>
      </c>
    </row>
    <row r="24" spans="1:3" x14ac:dyDescent="0.2">
      <c r="A24">
        <v>2000</v>
      </c>
      <c r="B24" s="8">
        <v>25475.34015</v>
      </c>
      <c r="C24" t="s">
        <v>86</v>
      </c>
    </row>
    <row r="25" spans="1:3" x14ac:dyDescent="0.2">
      <c r="A25">
        <v>2001</v>
      </c>
      <c r="B25" s="8">
        <v>25235.032940000001</v>
      </c>
      <c r="C25" t="s">
        <v>86</v>
      </c>
    </row>
    <row r="26" spans="1:3" x14ac:dyDescent="0.2">
      <c r="A26">
        <v>2002</v>
      </c>
      <c r="B26" s="8">
        <v>25228.1217</v>
      </c>
      <c r="C26" t="s">
        <v>86</v>
      </c>
    </row>
    <row r="27" spans="1:3" x14ac:dyDescent="0.2">
      <c r="A27">
        <v>2003</v>
      </c>
      <c r="B27" s="8">
        <v>24889.229350000001</v>
      </c>
      <c r="C27" t="s">
        <v>86</v>
      </c>
    </row>
    <row r="28" spans="1:3" x14ac:dyDescent="0.2">
      <c r="A28">
        <v>2004</v>
      </c>
      <c r="B28" s="8">
        <v>24525.350259999999</v>
      </c>
      <c r="C28" t="s">
        <v>86</v>
      </c>
    </row>
    <row r="29" spans="1:3" x14ac:dyDescent="0.2">
      <c r="A29">
        <v>2005</v>
      </c>
      <c r="B29" s="8">
        <v>23869.962159999999</v>
      </c>
      <c r="C29" t="s">
        <v>86</v>
      </c>
    </row>
    <row r="30" spans="1:3" x14ac:dyDescent="0.2">
      <c r="A30">
        <v>2006</v>
      </c>
      <c r="B30" s="8">
        <v>23371.4067</v>
      </c>
      <c r="C30" t="s">
        <v>86</v>
      </c>
    </row>
    <row r="31" spans="1:3" x14ac:dyDescent="0.2">
      <c r="A31">
        <v>2007</v>
      </c>
      <c r="B31" s="8">
        <v>23021.169720000002</v>
      </c>
      <c r="C31" t="s">
        <v>86</v>
      </c>
    </row>
    <row r="32" spans="1:3" x14ac:dyDescent="0.2">
      <c r="A32">
        <v>2008</v>
      </c>
      <c r="B32" s="8">
        <v>22732.856</v>
      </c>
      <c r="C32" t="s">
        <v>86</v>
      </c>
    </row>
    <row r="33" spans="1:3" x14ac:dyDescent="0.2">
      <c r="A33">
        <v>2009</v>
      </c>
      <c r="B33" s="8">
        <v>22316.21369</v>
      </c>
      <c r="C33" t="s">
        <v>86</v>
      </c>
    </row>
    <row r="34" spans="1:3" x14ac:dyDescent="0.2">
      <c r="A34">
        <v>2010</v>
      </c>
      <c r="B34" s="8">
        <v>21905.653340000001</v>
      </c>
      <c r="C34" t="s">
        <v>86</v>
      </c>
    </row>
    <row r="35" spans="1:3" x14ac:dyDescent="0.2">
      <c r="A35">
        <v>2011</v>
      </c>
      <c r="B35" s="8">
        <v>21758.31522</v>
      </c>
      <c r="C35" t="s">
        <v>86</v>
      </c>
    </row>
    <row r="36" spans="1:3" x14ac:dyDescent="0.2">
      <c r="A36">
        <v>2012</v>
      </c>
      <c r="B36" s="8">
        <v>21076.126799999998</v>
      </c>
      <c r="C36" t="s">
        <v>86</v>
      </c>
    </row>
    <row r="37" spans="1:3" x14ac:dyDescent="0.2">
      <c r="A37">
        <v>2013</v>
      </c>
      <c r="B37" s="8">
        <v>20192.669409999999</v>
      </c>
      <c r="C37" t="s">
        <v>86</v>
      </c>
    </row>
    <row r="38" spans="1:3" x14ac:dyDescent="0.2">
      <c r="A38">
        <v>2014</v>
      </c>
      <c r="B38" s="8">
        <v>19752.67397</v>
      </c>
      <c r="C38" t="s">
        <v>86</v>
      </c>
    </row>
    <row r="39" spans="1:3" x14ac:dyDescent="0.2">
      <c r="A39">
        <v>2015</v>
      </c>
      <c r="B39" s="8">
        <v>19045.10024</v>
      </c>
      <c r="C39" t="s">
        <v>86</v>
      </c>
    </row>
    <row r="40" spans="1:3" x14ac:dyDescent="0.2">
      <c r="A40">
        <v>2016</v>
      </c>
      <c r="B40" s="8">
        <v>18769.642199999998</v>
      </c>
      <c r="C40" t="s">
        <v>86</v>
      </c>
    </row>
    <row r="41" spans="1:3" x14ac:dyDescent="0.2">
      <c r="A41">
        <v>2017</v>
      </c>
      <c r="B41" s="8">
        <v>18183.707719999999</v>
      </c>
      <c r="C41" t="s">
        <v>86</v>
      </c>
    </row>
    <row r="42" spans="1:3" x14ac:dyDescent="0.2">
      <c r="A42">
        <v>2018</v>
      </c>
      <c r="B42" s="8">
        <v>17565.471440000001</v>
      </c>
      <c r="C42" t="s">
        <v>86</v>
      </c>
    </row>
    <row r="43" spans="1:3" x14ac:dyDescent="0.2">
      <c r="A43">
        <v>2019</v>
      </c>
      <c r="B43" s="8">
        <v>15009.73972</v>
      </c>
      <c r="C43" t="s">
        <v>86</v>
      </c>
    </row>
    <row r="44" spans="1:3" x14ac:dyDescent="0.2">
      <c r="A44">
        <v>2020</v>
      </c>
      <c r="B44" s="8">
        <v>14415.71499</v>
      </c>
      <c r="C44" t="s">
        <v>86</v>
      </c>
    </row>
    <row r="45" spans="1:3" x14ac:dyDescent="0.2">
      <c r="A45">
        <v>2021</v>
      </c>
      <c r="B45" s="8">
        <v>13114.686040000001</v>
      </c>
      <c r="C45" t="s">
        <v>86</v>
      </c>
    </row>
    <row r="46" spans="1:3" x14ac:dyDescent="0.2">
      <c r="A46">
        <v>2000</v>
      </c>
      <c r="B46" s="8">
        <v>24350.5</v>
      </c>
      <c r="C46" t="s">
        <v>356</v>
      </c>
    </row>
    <row r="47" spans="1:3" x14ac:dyDescent="0.2">
      <c r="A47">
        <v>2001</v>
      </c>
      <c r="B47" s="8">
        <v>22827.764879999999</v>
      </c>
      <c r="C47" t="s">
        <v>356</v>
      </c>
    </row>
    <row r="48" spans="1:3" x14ac:dyDescent="0.2">
      <c r="A48">
        <v>2002</v>
      </c>
      <c r="B48" s="8">
        <v>22403.53815</v>
      </c>
      <c r="C48" t="s">
        <v>356</v>
      </c>
    </row>
    <row r="49" spans="1:3" x14ac:dyDescent="0.2">
      <c r="A49">
        <v>2003</v>
      </c>
      <c r="B49" s="8">
        <v>21393.727999999999</v>
      </c>
      <c r="C49" t="s">
        <v>356</v>
      </c>
    </row>
    <row r="50" spans="1:3" x14ac:dyDescent="0.2">
      <c r="A50">
        <v>2004</v>
      </c>
      <c r="B50" s="8">
        <v>20218.761279999999</v>
      </c>
      <c r="C50" t="s">
        <v>356</v>
      </c>
    </row>
    <row r="51" spans="1:3" x14ac:dyDescent="0.2">
      <c r="A51">
        <v>2005</v>
      </c>
      <c r="B51" s="8">
        <v>18957.748510000001</v>
      </c>
      <c r="C51" t="s">
        <v>356</v>
      </c>
    </row>
    <row r="52" spans="1:3" x14ac:dyDescent="0.2">
      <c r="A52">
        <v>2006</v>
      </c>
      <c r="B52" s="8">
        <v>18270.45694</v>
      </c>
      <c r="C52" t="s">
        <v>356</v>
      </c>
    </row>
    <row r="53" spans="1:3" x14ac:dyDescent="0.2">
      <c r="A53">
        <v>2007</v>
      </c>
      <c r="B53" s="8">
        <v>17469.033439999999</v>
      </c>
      <c r="C53" t="s">
        <v>356</v>
      </c>
    </row>
    <row r="54" spans="1:3" x14ac:dyDescent="0.2">
      <c r="A54">
        <v>2008</v>
      </c>
      <c r="B54" s="8">
        <v>17097.41144</v>
      </c>
      <c r="C54" t="s">
        <v>356</v>
      </c>
    </row>
    <row r="55" spans="1:3" x14ac:dyDescent="0.2">
      <c r="A55">
        <v>2009</v>
      </c>
      <c r="B55" s="8">
        <v>16553.031230000001</v>
      </c>
      <c r="C55" t="s">
        <v>356</v>
      </c>
    </row>
    <row r="56" spans="1:3" x14ac:dyDescent="0.2">
      <c r="A56">
        <v>2010</v>
      </c>
      <c r="B56" s="8">
        <v>15968.022440000001</v>
      </c>
      <c r="C56" t="s">
        <v>356</v>
      </c>
    </row>
    <row r="57" spans="1:3" x14ac:dyDescent="0.2">
      <c r="A57">
        <v>2011</v>
      </c>
      <c r="B57" s="8">
        <v>15590.99649</v>
      </c>
      <c r="C57" t="s">
        <v>356</v>
      </c>
    </row>
    <row r="58" spans="1:3" x14ac:dyDescent="0.2">
      <c r="A58">
        <v>2012</v>
      </c>
      <c r="B58" s="8">
        <v>14991.95076</v>
      </c>
      <c r="C58" t="s">
        <v>356</v>
      </c>
    </row>
    <row r="59" spans="1:3" x14ac:dyDescent="0.2">
      <c r="A59">
        <v>2013</v>
      </c>
      <c r="B59" s="8">
        <v>14620.38011</v>
      </c>
      <c r="C59" t="s">
        <v>356</v>
      </c>
    </row>
    <row r="60" spans="1:3" x14ac:dyDescent="0.2">
      <c r="A60">
        <v>2014</v>
      </c>
      <c r="B60" s="8">
        <v>14378.07401</v>
      </c>
      <c r="C60" t="s">
        <v>356</v>
      </c>
    </row>
    <row r="61" spans="1:3" x14ac:dyDescent="0.2">
      <c r="A61">
        <v>2015</v>
      </c>
      <c r="B61" s="8">
        <v>13514.127329999999</v>
      </c>
      <c r="C61" t="s">
        <v>356</v>
      </c>
    </row>
    <row r="62" spans="1:3" x14ac:dyDescent="0.2">
      <c r="A62">
        <v>2016</v>
      </c>
      <c r="B62" s="8">
        <v>12078.363170000001</v>
      </c>
      <c r="C62" t="s">
        <v>356</v>
      </c>
    </row>
    <row r="63" spans="1:3" x14ac:dyDescent="0.2">
      <c r="A63">
        <v>2017</v>
      </c>
      <c r="B63" s="8">
        <v>10517.03203</v>
      </c>
      <c r="C63" t="s">
        <v>356</v>
      </c>
    </row>
    <row r="64" spans="1:3" x14ac:dyDescent="0.2">
      <c r="A64">
        <v>2018</v>
      </c>
      <c r="B64" s="8">
        <v>8457.3689940000004</v>
      </c>
      <c r="C64" t="s">
        <v>356</v>
      </c>
    </row>
    <row r="65" spans="1:3" x14ac:dyDescent="0.2">
      <c r="A65">
        <v>2019</v>
      </c>
      <c r="B65" s="8">
        <v>6326.7210999999998</v>
      </c>
      <c r="C65" t="s">
        <v>356</v>
      </c>
    </row>
    <row r="66" spans="1:3" x14ac:dyDescent="0.2">
      <c r="A66">
        <v>2020</v>
      </c>
      <c r="B66" s="8">
        <v>5212.4020209999999</v>
      </c>
      <c r="C66" t="s">
        <v>356</v>
      </c>
    </row>
    <row r="67" spans="1:3" x14ac:dyDescent="0.2">
      <c r="A67">
        <v>2021</v>
      </c>
      <c r="B67" s="8">
        <v>8535.8109399999994</v>
      </c>
      <c r="C67" t="s">
        <v>356</v>
      </c>
    </row>
    <row r="68" spans="1:3" x14ac:dyDescent="0.2">
      <c r="A68">
        <v>2000</v>
      </c>
      <c r="B68" s="8">
        <v>13205.470950000001</v>
      </c>
      <c r="C68" t="s">
        <v>357</v>
      </c>
    </row>
    <row r="69" spans="1:3" x14ac:dyDescent="0.2">
      <c r="A69">
        <v>2001</v>
      </c>
      <c r="B69" s="8">
        <v>12737.786480000001</v>
      </c>
      <c r="C69" t="s">
        <v>357</v>
      </c>
    </row>
    <row r="70" spans="1:3" x14ac:dyDescent="0.2">
      <c r="A70">
        <v>2002</v>
      </c>
      <c r="B70" s="8">
        <v>12776.17751</v>
      </c>
      <c r="C70" t="s">
        <v>357</v>
      </c>
    </row>
    <row r="71" spans="1:3" x14ac:dyDescent="0.2">
      <c r="A71">
        <v>2003</v>
      </c>
      <c r="B71" s="8">
        <v>12288.98472</v>
      </c>
      <c r="C71" t="s">
        <v>357</v>
      </c>
    </row>
    <row r="72" spans="1:3" x14ac:dyDescent="0.2">
      <c r="A72">
        <v>2004</v>
      </c>
      <c r="B72" s="8">
        <v>12239.095300000001</v>
      </c>
      <c r="C72" t="s">
        <v>357</v>
      </c>
    </row>
    <row r="73" spans="1:3" x14ac:dyDescent="0.2">
      <c r="A73">
        <v>2005</v>
      </c>
      <c r="B73" s="8">
        <v>12146.64537</v>
      </c>
      <c r="C73" t="s">
        <v>357</v>
      </c>
    </row>
    <row r="74" spans="1:3" x14ac:dyDescent="0.2">
      <c r="A74">
        <v>2006</v>
      </c>
      <c r="B74" s="8">
        <v>12207.54629</v>
      </c>
      <c r="C74" t="s">
        <v>357</v>
      </c>
    </row>
    <row r="75" spans="1:3" x14ac:dyDescent="0.2">
      <c r="A75">
        <v>2007</v>
      </c>
      <c r="B75" s="8">
        <v>11961.227010000001</v>
      </c>
      <c r="C75" t="s">
        <v>357</v>
      </c>
    </row>
    <row r="76" spans="1:3" x14ac:dyDescent="0.2">
      <c r="A76">
        <v>2008</v>
      </c>
      <c r="B76" s="8">
        <v>11624.07041</v>
      </c>
      <c r="C76" t="s">
        <v>357</v>
      </c>
    </row>
    <row r="77" spans="1:3" x14ac:dyDescent="0.2">
      <c r="A77">
        <v>2009</v>
      </c>
      <c r="B77" s="8">
        <v>11621.526250000001</v>
      </c>
      <c r="C77" t="s">
        <v>357</v>
      </c>
    </row>
    <row r="78" spans="1:3" x14ac:dyDescent="0.2">
      <c r="A78">
        <v>2010</v>
      </c>
      <c r="B78" s="8">
        <v>11562.523810000001</v>
      </c>
      <c r="C78" t="s">
        <v>357</v>
      </c>
    </row>
    <row r="79" spans="1:3" x14ac:dyDescent="0.2">
      <c r="A79">
        <v>2011</v>
      </c>
      <c r="B79" s="8">
        <v>11193.294029999999</v>
      </c>
      <c r="C79" t="s">
        <v>357</v>
      </c>
    </row>
    <row r="80" spans="1:3" x14ac:dyDescent="0.2">
      <c r="A80">
        <v>2012</v>
      </c>
      <c r="B80" s="8">
        <v>10770.66122</v>
      </c>
      <c r="C80" t="s">
        <v>357</v>
      </c>
    </row>
    <row r="81" spans="1:3" x14ac:dyDescent="0.2">
      <c r="A81">
        <v>2013</v>
      </c>
      <c r="B81" s="8">
        <v>10592.44313</v>
      </c>
      <c r="C81" t="s">
        <v>357</v>
      </c>
    </row>
    <row r="82" spans="1:3" x14ac:dyDescent="0.2">
      <c r="A82">
        <v>2014</v>
      </c>
      <c r="B82" s="8">
        <v>10324.19354</v>
      </c>
      <c r="C82" t="s">
        <v>357</v>
      </c>
    </row>
    <row r="83" spans="1:3" x14ac:dyDescent="0.2">
      <c r="A83">
        <v>2015</v>
      </c>
      <c r="B83" s="8">
        <v>10004.526760000001</v>
      </c>
      <c r="C83" t="s">
        <v>357</v>
      </c>
    </row>
    <row r="84" spans="1:3" x14ac:dyDescent="0.2">
      <c r="A84">
        <v>2016</v>
      </c>
      <c r="B84" s="8">
        <v>9568.6069329999991</v>
      </c>
      <c r="C84" t="s">
        <v>357</v>
      </c>
    </row>
    <row r="85" spans="1:3" x14ac:dyDescent="0.2">
      <c r="A85">
        <v>2017</v>
      </c>
      <c r="B85" s="8">
        <v>8760.9780140000003</v>
      </c>
      <c r="C85" t="s">
        <v>357</v>
      </c>
    </row>
    <row r="86" spans="1:3" x14ac:dyDescent="0.2">
      <c r="A86">
        <v>2018</v>
      </c>
      <c r="B86" s="8">
        <v>6500.5255340000003</v>
      </c>
      <c r="C86" t="s">
        <v>357</v>
      </c>
    </row>
    <row r="87" spans="1:3" x14ac:dyDescent="0.2">
      <c r="A87">
        <v>2019</v>
      </c>
      <c r="B87" s="8">
        <v>9143.8833049999994</v>
      </c>
      <c r="C87" t="s">
        <v>357</v>
      </c>
    </row>
    <row r="88" spans="1:3" x14ac:dyDescent="0.2">
      <c r="A88">
        <v>2020</v>
      </c>
      <c r="B88" s="8">
        <v>8953.2141580000007</v>
      </c>
      <c r="C88" t="s">
        <v>357</v>
      </c>
    </row>
    <row r="89" spans="1:3" x14ac:dyDescent="0.2">
      <c r="A89">
        <v>2021</v>
      </c>
      <c r="B89" s="8">
        <v>8774.1193789999998</v>
      </c>
      <c r="C89" t="s">
        <v>357</v>
      </c>
    </row>
    <row r="90" spans="1:3" x14ac:dyDescent="0.2">
      <c r="A90">
        <v>2000</v>
      </c>
      <c r="B90" s="8">
        <v>8777.2490899999993</v>
      </c>
      <c r="C90" t="s">
        <v>358</v>
      </c>
    </row>
    <row r="91" spans="1:3" x14ac:dyDescent="0.2">
      <c r="A91">
        <v>2001</v>
      </c>
      <c r="B91" s="8">
        <v>8646.1515400000008</v>
      </c>
      <c r="C91" t="s">
        <v>358</v>
      </c>
    </row>
    <row r="92" spans="1:3" x14ac:dyDescent="0.2">
      <c r="A92">
        <v>2002</v>
      </c>
      <c r="B92" s="8">
        <v>8532.7680799999998</v>
      </c>
      <c r="C92" t="s">
        <v>358</v>
      </c>
    </row>
    <row r="93" spans="1:3" x14ac:dyDescent="0.2">
      <c r="A93">
        <v>2003</v>
      </c>
      <c r="B93" s="8">
        <v>8550.4801540000008</v>
      </c>
      <c r="C93" t="s">
        <v>358</v>
      </c>
    </row>
    <row r="94" spans="1:3" x14ac:dyDescent="0.2">
      <c r="A94">
        <v>2004</v>
      </c>
      <c r="B94" s="8">
        <v>8378.8431529999998</v>
      </c>
      <c r="C94" t="s">
        <v>358</v>
      </c>
    </row>
    <row r="95" spans="1:3" x14ac:dyDescent="0.2">
      <c r="A95">
        <v>2005</v>
      </c>
      <c r="B95" s="8">
        <v>8282.2497590000003</v>
      </c>
      <c r="C95" t="s">
        <v>358</v>
      </c>
    </row>
    <row r="96" spans="1:3" x14ac:dyDescent="0.2">
      <c r="A96">
        <v>2006</v>
      </c>
      <c r="B96" s="8">
        <v>8112.8869780000005</v>
      </c>
      <c r="C96" t="s">
        <v>358</v>
      </c>
    </row>
    <row r="97" spans="1:3" x14ac:dyDescent="0.2">
      <c r="A97">
        <v>2007</v>
      </c>
      <c r="B97" s="8">
        <v>8000.5347899999997</v>
      </c>
      <c r="C97" t="s">
        <v>358</v>
      </c>
    </row>
    <row r="98" spans="1:3" x14ac:dyDescent="0.2">
      <c r="A98">
        <v>2008</v>
      </c>
      <c r="B98" s="8">
        <v>7902.1525410000004</v>
      </c>
      <c r="C98" t="s">
        <v>358</v>
      </c>
    </row>
    <row r="99" spans="1:3" x14ac:dyDescent="0.2">
      <c r="A99">
        <v>2009</v>
      </c>
      <c r="B99" s="8">
        <v>7758.5672729999997</v>
      </c>
      <c r="C99" t="s">
        <v>358</v>
      </c>
    </row>
    <row r="100" spans="1:3" x14ac:dyDescent="0.2">
      <c r="A100">
        <v>2010</v>
      </c>
      <c r="B100" s="8">
        <v>7666.0961630000002</v>
      </c>
      <c r="C100" t="s">
        <v>358</v>
      </c>
    </row>
    <row r="101" spans="1:3" x14ac:dyDescent="0.2">
      <c r="A101">
        <v>2011</v>
      </c>
      <c r="B101" s="8">
        <v>7579.5199460000003</v>
      </c>
      <c r="C101" t="s">
        <v>358</v>
      </c>
    </row>
    <row r="102" spans="1:3" x14ac:dyDescent="0.2">
      <c r="A102">
        <v>2012</v>
      </c>
      <c r="B102" s="8">
        <v>7299.7695700000004</v>
      </c>
      <c r="C102" t="s">
        <v>358</v>
      </c>
    </row>
    <row r="103" spans="1:3" x14ac:dyDescent="0.2">
      <c r="A103">
        <v>2013</v>
      </c>
      <c r="B103" s="8">
        <v>6991.1988879999999</v>
      </c>
      <c r="C103" t="s">
        <v>358</v>
      </c>
    </row>
    <row r="104" spans="1:3" x14ac:dyDescent="0.2">
      <c r="A104">
        <v>2014</v>
      </c>
      <c r="B104" s="8">
        <v>6671.2739680000004</v>
      </c>
      <c r="C104" t="s">
        <v>358</v>
      </c>
    </row>
    <row r="105" spans="1:3" x14ac:dyDescent="0.2">
      <c r="A105">
        <v>2015</v>
      </c>
      <c r="B105" s="8">
        <v>6381.9368789999999</v>
      </c>
      <c r="C105" t="s">
        <v>358</v>
      </c>
    </row>
    <row r="106" spans="1:3" x14ac:dyDescent="0.2">
      <c r="A106">
        <v>2016</v>
      </c>
      <c r="B106" s="8">
        <v>6147.0127739999998</v>
      </c>
      <c r="C106" t="s">
        <v>358</v>
      </c>
    </row>
    <row r="107" spans="1:3" x14ac:dyDescent="0.2">
      <c r="A107">
        <v>2017</v>
      </c>
      <c r="B107" s="8">
        <v>5846.6019310000001</v>
      </c>
      <c r="C107" t="s">
        <v>358</v>
      </c>
    </row>
    <row r="108" spans="1:3" x14ac:dyDescent="0.2">
      <c r="A108">
        <v>2018</v>
      </c>
      <c r="B108" s="8">
        <v>5554.5691930000003</v>
      </c>
      <c r="C108" t="s">
        <v>358</v>
      </c>
    </row>
    <row r="109" spans="1:3" x14ac:dyDescent="0.2">
      <c r="A109">
        <v>2019</v>
      </c>
      <c r="B109" s="8">
        <v>6319.3074649999999</v>
      </c>
      <c r="C109" t="s">
        <v>358</v>
      </c>
    </row>
    <row r="110" spans="1:3" x14ac:dyDescent="0.2">
      <c r="A110">
        <v>2020</v>
      </c>
      <c r="B110" s="8">
        <v>6205.7290089999997</v>
      </c>
      <c r="C110" t="s">
        <v>358</v>
      </c>
    </row>
    <row r="111" spans="1:3" x14ac:dyDescent="0.2">
      <c r="A111">
        <v>2021</v>
      </c>
      <c r="B111" s="8">
        <v>6099.0452130000003</v>
      </c>
      <c r="C111" t="s">
        <v>358</v>
      </c>
    </row>
    <row r="112" spans="1:3" x14ac:dyDescent="0.2">
      <c r="A112">
        <v>2000</v>
      </c>
      <c r="B112" s="8">
        <v>6900.102492</v>
      </c>
      <c r="C112" t="s">
        <v>59</v>
      </c>
    </row>
    <row r="113" spans="1:3" x14ac:dyDescent="0.2">
      <c r="A113">
        <v>2001</v>
      </c>
      <c r="B113" s="8">
        <v>6969.757697</v>
      </c>
      <c r="C113" t="s">
        <v>59</v>
      </c>
    </row>
    <row r="114" spans="1:3" x14ac:dyDescent="0.2">
      <c r="A114">
        <v>2002</v>
      </c>
      <c r="B114" s="8">
        <v>6965.0384599999998</v>
      </c>
      <c r="C114" t="s">
        <v>59</v>
      </c>
    </row>
    <row r="115" spans="1:3" x14ac:dyDescent="0.2">
      <c r="A115">
        <v>2003</v>
      </c>
      <c r="B115" s="8">
        <v>6947.960658</v>
      </c>
      <c r="C115" t="s">
        <v>59</v>
      </c>
    </row>
    <row r="116" spans="1:3" x14ac:dyDescent="0.2">
      <c r="A116">
        <v>2004</v>
      </c>
      <c r="B116" s="8">
        <v>6909.2024700000002</v>
      </c>
      <c r="C116" t="s">
        <v>59</v>
      </c>
    </row>
    <row r="117" spans="1:3" x14ac:dyDescent="0.2">
      <c r="A117">
        <v>2005</v>
      </c>
      <c r="B117" s="8">
        <v>6908.7159709999996</v>
      </c>
      <c r="C117" t="s">
        <v>59</v>
      </c>
    </row>
    <row r="118" spans="1:3" x14ac:dyDescent="0.2">
      <c r="A118">
        <v>2006</v>
      </c>
      <c r="B118" s="8">
        <v>6815.1502890000002</v>
      </c>
      <c r="C118" t="s">
        <v>59</v>
      </c>
    </row>
    <row r="119" spans="1:3" x14ac:dyDescent="0.2">
      <c r="A119">
        <v>2007</v>
      </c>
      <c r="B119" s="8">
        <v>6847.5739299999996</v>
      </c>
      <c r="C119" t="s">
        <v>59</v>
      </c>
    </row>
    <row r="120" spans="1:3" x14ac:dyDescent="0.2">
      <c r="A120">
        <v>2008</v>
      </c>
      <c r="B120" s="8">
        <v>6897.7259299999996</v>
      </c>
      <c r="C120" t="s">
        <v>59</v>
      </c>
    </row>
    <row r="121" spans="1:3" x14ac:dyDescent="0.2">
      <c r="A121">
        <v>2009</v>
      </c>
      <c r="B121" s="8">
        <v>6927.4672140000002</v>
      </c>
      <c r="C121" t="s">
        <v>59</v>
      </c>
    </row>
    <row r="122" spans="1:3" x14ac:dyDescent="0.2">
      <c r="A122">
        <v>2010</v>
      </c>
      <c r="B122" s="8">
        <v>6947.7254130000001</v>
      </c>
      <c r="C122" t="s">
        <v>59</v>
      </c>
    </row>
    <row r="123" spans="1:3" x14ac:dyDescent="0.2">
      <c r="A123">
        <v>2011</v>
      </c>
      <c r="B123" s="8">
        <v>6892.9188059999997</v>
      </c>
      <c r="C123" t="s">
        <v>59</v>
      </c>
    </row>
    <row r="124" spans="1:3" x14ac:dyDescent="0.2">
      <c r="A124">
        <v>2012</v>
      </c>
      <c r="B124" s="8">
        <v>6728.5335999999998</v>
      </c>
      <c r="C124" t="s">
        <v>59</v>
      </c>
    </row>
    <row r="125" spans="1:3" x14ac:dyDescent="0.2">
      <c r="A125">
        <v>2013</v>
      </c>
      <c r="B125" s="8">
        <v>6649.3768120000004</v>
      </c>
      <c r="C125" t="s">
        <v>59</v>
      </c>
    </row>
    <row r="126" spans="1:3" x14ac:dyDescent="0.2">
      <c r="A126">
        <v>2014</v>
      </c>
      <c r="B126" s="8">
        <v>6657.2609389999998</v>
      </c>
      <c r="C126" t="s">
        <v>59</v>
      </c>
    </row>
    <row r="127" spans="1:3" x14ac:dyDescent="0.2">
      <c r="A127">
        <v>2015</v>
      </c>
      <c r="B127" s="8">
        <v>6689.4002399999999</v>
      </c>
      <c r="C127" t="s">
        <v>59</v>
      </c>
    </row>
    <row r="128" spans="1:3" x14ac:dyDescent="0.2">
      <c r="A128">
        <v>2016</v>
      </c>
      <c r="B128" s="8">
        <v>6739.6365299999998</v>
      </c>
      <c r="C128" t="s">
        <v>59</v>
      </c>
    </row>
    <row r="129" spans="1:3" x14ac:dyDescent="0.2">
      <c r="A129">
        <v>2017</v>
      </c>
      <c r="B129" s="8">
        <v>6699.577413</v>
      </c>
      <c r="C129" t="s">
        <v>59</v>
      </c>
    </row>
    <row r="130" spans="1:3" x14ac:dyDescent="0.2">
      <c r="A130">
        <v>2018</v>
      </c>
      <c r="B130" s="8">
        <v>6717.2667490000003</v>
      </c>
      <c r="C130" t="s">
        <v>59</v>
      </c>
    </row>
    <row r="131" spans="1:3" x14ac:dyDescent="0.2">
      <c r="A131">
        <v>2019</v>
      </c>
      <c r="B131" s="8">
        <v>6727.0540119999996</v>
      </c>
      <c r="C131" t="s">
        <v>59</v>
      </c>
    </row>
    <row r="132" spans="1:3" x14ac:dyDescent="0.2">
      <c r="A132">
        <v>2020</v>
      </c>
      <c r="B132" s="8">
        <v>6716.9169970000003</v>
      </c>
      <c r="C132" t="s">
        <v>59</v>
      </c>
    </row>
    <row r="133" spans="1:3" x14ac:dyDescent="0.2">
      <c r="A133">
        <v>2021</v>
      </c>
      <c r="B133" s="8">
        <v>6707.39534</v>
      </c>
      <c r="C133" t="s">
        <v>59</v>
      </c>
    </row>
    <row r="134" spans="1:3" x14ac:dyDescent="0.2">
      <c r="A134">
        <v>2000</v>
      </c>
      <c r="B134" s="8">
        <v>9355.8021659999995</v>
      </c>
      <c r="C134" t="s">
        <v>89</v>
      </c>
    </row>
    <row r="135" spans="1:3" x14ac:dyDescent="0.2">
      <c r="A135">
        <v>2001</v>
      </c>
      <c r="B135" s="8">
        <v>8968.3146099999994</v>
      </c>
      <c r="C135" t="s">
        <v>89</v>
      </c>
    </row>
    <row r="136" spans="1:3" x14ac:dyDescent="0.2">
      <c r="A136">
        <v>2002</v>
      </c>
      <c r="B136" s="8">
        <v>8671.2495080000008</v>
      </c>
      <c r="C136" t="s">
        <v>89</v>
      </c>
    </row>
    <row r="137" spans="1:3" x14ac:dyDescent="0.2">
      <c r="A137">
        <v>2003</v>
      </c>
      <c r="B137" s="8">
        <v>8459.045462</v>
      </c>
      <c r="C137" t="s">
        <v>89</v>
      </c>
    </row>
    <row r="138" spans="1:3" x14ac:dyDescent="0.2">
      <c r="A138">
        <v>2004</v>
      </c>
      <c r="B138" s="8">
        <v>8291.8517929999998</v>
      </c>
      <c r="C138" t="s">
        <v>89</v>
      </c>
    </row>
    <row r="139" spans="1:3" x14ac:dyDescent="0.2">
      <c r="A139">
        <v>2005</v>
      </c>
      <c r="B139" s="8">
        <v>8197.9438549999995</v>
      </c>
      <c r="C139" t="s">
        <v>89</v>
      </c>
    </row>
    <row r="140" spans="1:3" x14ac:dyDescent="0.2">
      <c r="A140">
        <v>2006</v>
      </c>
      <c r="B140" s="8">
        <v>7911.4489039999999</v>
      </c>
      <c r="C140" t="s">
        <v>89</v>
      </c>
    </row>
    <row r="141" spans="1:3" x14ac:dyDescent="0.2">
      <c r="A141">
        <v>2007</v>
      </c>
      <c r="B141" s="8">
        <v>7853.7585040000004</v>
      </c>
      <c r="C141" t="s">
        <v>89</v>
      </c>
    </row>
    <row r="142" spans="1:3" x14ac:dyDescent="0.2">
      <c r="A142">
        <v>2008</v>
      </c>
      <c r="B142" s="8">
        <v>7801.9601549999998</v>
      </c>
      <c r="C142" t="s">
        <v>89</v>
      </c>
    </row>
    <row r="143" spans="1:3" x14ac:dyDescent="0.2">
      <c r="A143">
        <v>2009</v>
      </c>
      <c r="B143" s="8">
        <v>7715.6840990000001</v>
      </c>
      <c r="C143" t="s">
        <v>89</v>
      </c>
    </row>
    <row r="144" spans="1:3" x14ac:dyDescent="0.2">
      <c r="A144">
        <v>2010</v>
      </c>
      <c r="B144" s="8">
        <v>7646.8861880000004</v>
      </c>
      <c r="C144" t="s">
        <v>89</v>
      </c>
    </row>
    <row r="145" spans="1:3" x14ac:dyDescent="0.2">
      <c r="A145">
        <v>2011</v>
      </c>
      <c r="B145" s="8">
        <v>7540.345832</v>
      </c>
      <c r="C145" t="s">
        <v>89</v>
      </c>
    </row>
    <row r="146" spans="1:3" x14ac:dyDescent="0.2">
      <c r="A146">
        <v>2012</v>
      </c>
      <c r="B146" s="8">
        <v>7411.4884810000003</v>
      </c>
      <c r="C146" t="s">
        <v>89</v>
      </c>
    </row>
    <row r="147" spans="1:3" x14ac:dyDescent="0.2">
      <c r="A147">
        <v>2013</v>
      </c>
      <c r="B147" s="8">
        <v>7146.3222299999998</v>
      </c>
      <c r="C147" t="s">
        <v>89</v>
      </c>
    </row>
    <row r="148" spans="1:3" x14ac:dyDescent="0.2">
      <c r="A148">
        <v>2014</v>
      </c>
      <c r="B148" s="8">
        <v>6928.230243</v>
      </c>
      <c r="C148" t="s">
        <v>89</v>
      </c>
    </row>
    <row r="149" spans="1:3" x14ac:dyDescent="0.2">
      <c r="A149">
        <v>2015</v>
      </c>
      <c r="B149" s="8">
        <v>6662.0422140000001</v>
      </c>
      <c r="C149" t="s">
        <v>89</v>
      </c>
    </row>
    <row r="150" spans="1:3" x14ac:dyDescent="0.2">
      <c r="A150">
        <v>2016</v>
      </c>
      <c r="B150" s="8">
        <v>6360.7490559999997</v>
      </c>
      <c r="C150" t="s">
        <v>89</v>
      </c>
    </row>
    <row r="151" spans="1:3" x14ac:dyDescent="0.2">
      <c r="A151">
        <v>2017</v>
      </c>
      <c r="B151" s="8">
        <v>5736.1171899999999</v>
      </c>
      <c r="C151" t="s">
        <v>89</v>
      </c>
    </row>
    <row r="152" spans="1:3" x14ac:dyDescent="0.2">
      <c r="A152">
        <v>2018</v>
      </c>
      <c r="B152" s="8">
        <v>6441.4478499999996</v>
      </c>
      <c r="C152" t="s">
        <v>89</v>
      </c>
    </row>
    <row r="153" spans="1:3" x14ac:dyDescent="0.2">
      <c r="A153">
        <v>2019</v>
      </c>
      <c r="B153" s="8">
        <v>6547.6668309999995</v>
      </c>
      <c r="C153" t="s">
        <v>89</v>
      </c>
    </row>
    <row r="154" spans="1:3" x14ac:dyDescent="0.2">
      <c r="A154">
        <v>2020</v>
      </c>
      <c r="B154" s="8">
        <v>6444.1019349999997</v>
      </c>
      <c r="C154" t="s">
        <v>89</v>
      </c>
    </row>
    <row r="155" spans="1:3" x14ac:dyDescent="0.2">
      <c r="A155">
        <v>2021</v>
      </c>
      <c r="B155" s="8">
        <v>6346.8238350000001</v>
      </c>
      <c r="C155" t="s">
        <v>89</v>
      </c>
    </row>
    <row r="156" spans="1:3" x14ac:dyDescent="0.2">
      <c r="A156">
        <v>2000</v>
      </c>
      <c r="B156" s="8">
        <v>2991.3340589999998</v>
      </c>
      <c r="C156" t="s">
        <v>359</v>
      </c>
    </row>
    <row r="157" spans="1:3" x14ac:dyDescent="0.2">
      <c r="A157">
        <v>2001</v>
      </c>
      <c r="B157" s="8">
        <v>3236.4223750000001</v>
      </c>
      <c r="C157" t="s">
        <v>359</v>
      </c>
    </row>
    <row r="158" spans="1:3" x14ac:dyDescent="0.2">
      <c r="A158">
        <v>2002</v>
      </c>
      <c r="B158" s="8">
        <v>3522.0741119999998</v>
      </c>
      <c r="C158" t="s">
        <v>359</v>
      </c>
    </row>
    <row r="159" spans="1:3" x14ac:dyDescent="0.2">
      <c r="A159">
        <v>2003</v>
      </c>
      <c r="B159" s="8">
        <v>3876.6716540000002</v>
      </c>
      <c r="C159" t="s">
        <v>359</v>
      </c>
    </row>
    <row r="160" spans="1:3" x14ac:dyDescent="0.2">
      <c r="A160">
        <v>2004</v>
      </c>
      <c r="B160" s="8">
        <v>4235.863558</v>
      </c>
      <c r="C160" t="s">
        <v>359</v>
      </c>
    </row>
    <row r="161" spans="1:3" x14ac:dyDescent="0.2">
      <c r="A161">
        <v>2005</v>
      </c>
      <c r="B161" s="8">
        <v>4623.1667749999997</v>
      </c>
      <c r="C161" t="s">
        <v>359</v>
      </c>
    </row>
    <row r="162" spans="1:3" x14ac:dyDescent="0.2">
      <c r="A162">
        <v>2006</v>
      </c>
      <c r="B162" s="8">
        <v>5024.5662400000001</v>
      </c>
      <c r="C162" t="s">
        <v>359</v>
      </c>
    </row>
    <row r="163" spans="1:3" x14ac:dyDescent="0.2">
      <c r="A163">
        <v>2007</v>
      </c>
      <c r="B163" s="8">
        <v>5442.9291080000003</v>
      </c>
      <c r="C163" t="s">
        <v>359</v>
      </c>
    </row>
    <row r="164" spans="1:3" x14ac:dyDescent="0.2">
      <c r="A164">
        <v>2008</v>
      </c>
      <c r="B164" s="8">
        <v>5888.0222949999998</v>
      </c>
      <c r="C164" t="s">
        <v>359</v>
      </c>
    </row>
    <row r="165" spans="1:3" x14ac:dyDescent="0.2">
      <c r="A165">
        <v>2009</v>
      </c>
      <c r="B165" s="8">
        <v>6344.1234679999998</v>
      </c>
      <c r="C165" t="s">
        <v>359</v>
      </c>
    </row>
    <row r="166" spans="1:3" x14ac:dyDescent="0.2">
      <c r="A166">
        <v>2010</v>
      </c>
      <c r="B166" s="8">
        <v>6804.1676500000003</v>
      </c>
      <c r="C166" t="s">
        <v>359</v>
      </c>
    </row>
    <row r="167" spans="1:3" x14ac:dyDescent="0.2">
      <c r="A167">
        <v>2011</v>
      </c>
      <c r="B167" s="8">
        <v>7275.5053559999997</v>
      </c>
      <c r="C167" t="s">
        <v>359</v>
      </c>
    </row>
    <row r="168" spans="1:3" x14ac:dyDescent="0.2">
      <c r="A168">
        <v>2012</v>
      </c>
      <c r="B168" s="8">
        <v>7739.4803519999996</v>
      </c>
      <c r="C168" t="s">
        <v>359</v>
      </c>
    </row>
    <row r="169" spans="1:3" x14ac:dyDescent="0.2">
      <c r="A169">
        <v>2013</v>
      </c>
      <c r="B169" s="8">
        <v>8196.3833030000005</v>
      </c>
      <c r="C169" t="s">
        <v>359</v>
      </c>
    </row>
    <row r="170" spans="1:3" x14ac:dyDescent="0.2">
      <c r="A170">
        <v>2014</v>
      </c>
      <c r="B170" s="8">
        <v>8645.7964620000002</v>
      </c>
      <c r="C170" t="s">
        <v>359</v>
      </c>
    </row>
    <row r="171" spans="1:3" x14ac:dyDescent="0.2">
      <c r="A171">
        <v>2015</v>
      </c>
      <c r="B171" s="8">
        <v>9076.5898190000007</v>
      </c>
      <c r="C171" t="s">
        <v>359</v>
      </c>
    </row>
    <row r="172" spans="1:3" x14ac:dyDescent="0.2">
      <c r="A172">
        <v>2016</v>
      </c>
      <c r="B172" s="8">
        <v>9494.9758120000006</v>
      </c>
      <c r="C172" t="s">
        <v>359</v>
      </c>
    </row>
    <row r="173" spans="1:3" x14ac:dyDescent="0.2">
      <c r="A173">
        <v>2017</v>
      </c>
      <c r="B173" s="8">
        <v>9896.0149870000005</v>
      </c>
      <c r="C173" t="s">
        <v>359</v>
      </c>
    </row>
    <row r="174" spans="1:3" x14ac:dyDescent="0.2">
      <c r="A174">
        <v>2018</v>
      </c>
      <c r="B174" s="8">
        <v>10281.247439999999</v>
      </c>
      <c r="C174" t="s">
        <v>359</v>
      </c>
    </row>
    <row r="175" spans="1:3" x14ac:dyDescent="0.2">
      <c r="A175">
        <v>2019</v>
      </c>
      <c r="B175" s="8">
        <v>9141.4278549999999</v>
      </c>
      <c r="C175" t="s">
        <v>359</v>
      </c>
    </row>
    <row r="176" spans="1:3" x14ac:dyDescent="0.2">
      <c r="A176">
        <v>2020</v>
      </c>
      <c r="B176" s="8">
        <v>9393.824423</v>
      </c>
      <c r="C176" t="s">
        <v>359</v>
      </c>
    </row>
    <row r="177" spans="1:3" x14ac:dyDescent="0.2">
      <c r="A177">
        <v>2021</v>
      </c>
      <c r="B177" s="8">
        <v>9630.8995269999996</v>
      </c>
      <c r="C177" t="s">
        <v>359</v>
      </c>
    </row>
    <row r="178" spans="1:3" x14ac:dyDescent="0.2">
      <c r="A178">
        <v>2000</v>
      </c>
      <c r="B178" s="8">
        <v>8464.5144899999996</v>
      </c>
      <c r="C178" t="s">
        <v>360</v>
      </c>
    </row>
    <row r="179" spans="1:3" x14ac:dyDescent="0.2">
      <c r="A179">
        <v>2001</v>
      </c>
      <c r="B179" s="8">
        <v>8048.8193959999999</v>
      </c>
      <c r="C179" t="s">
        <v>360</v>
      </c>
    </row>
    <row r="180" spans="1:3" x14ac:dyDescent="0.2">
      <c r="A180">
        <v>2002</v>
      </c>
      <c r="B180" s="8">
        <v>7578.2905389999996</v>
      </c>
      <c r="C180" t="s">
        <v>360</v>
      </c>
    </row>
    <row r="181" spans="1:3" x14ac:dyDescent="0.2">
      <c r="A181">
        <v>2003</v>
      </c>
      <c r="B181" s="8">
        <v>7060.9943089999997</v>
      </c>
      <c r="C181" t="s">
        <v>360</v>
      </c>
    </row>
    <row r="182" spans="1:3" x14ac:dyDescent="0.2">
      <c r="A182">
        <v>2004</v>
      </c>
      <c r="B182" s="8">
        <v>6500.7580129999997</v>
      </c>
      <c r="C182" t="s">
        <v>360</v>
      </c>
    </row>
    <row r="183" spans="1:3" x14ac:dyDescent="0.2">
      <c r="A183">
        <v>2005</v>
      </c>
      <c r="B183" s="8">
        <v>5905.7053480000004</v>
      </c>
      <c r="C183" t="s">
        <v>360</v>
      </c>
    </row>
    <row r="184" spans="1:3" x14ac:dyDescent="0.2">
      <c r="A184">
        <v>2006</v>
      </c>
      <c r="B184" s="8">
        <v>5288.724768</v>
      </c>
      <c r="C184" t="s">
        <v>360</v>
      </c>
    </row>
    <row r="185" spans="1:3" x14ac:dyDescent="0.2">
      <c r="A185">
        <v>2007</v>
      </c>
      <c r="B185" s="8">
        <v>4668.7666140000001</v>
      </c>
      <c r="C185" t="s">
        <v>360</v>
      </c>
    </row>
    <row r="186" spans="1:3" x14ac:dyDescent="0.2">
      <c r="A186">
        <v>2008</v>
      </c>
      <c r="B186" s="8">
        <v>4054.438326</v>
      </c>
      <c r="C186" t="s">
        <v>360</v>
      </c>
    </row>
    <row r="187" spans="1:3" x14ac:dyDescent="0.2">
      <c r="A187">
        <v>2009</v>
      </c>
      <c r="B187" s="8">
        <v>3472.0361750000002</v>
      </c>
      <c r="C187" t="s">
        <v>360</v>
      </c>
    </row>
    <row r="188" spans="1:3" x14ac:dyDescent="0.2">
      <c r="A188">
        <v>2010</v>
      </c>
      <c r="B188" s="8">
        <v>2929.9111670000002</v>
      </c>
      <c r="C188" t="s">
        <v>360</v>
      </c>
    </row>
    <row r="189" spans="1:3" x14ac:dyDescent="0.2">
      <c r="A189">
        <v>2011</v>
      </c>
      <c r="B189" s="8">
        <v>2431.9592200000002</v>
      </c>
      <c r="C189" t="s">
        <v>360</v>
      </c>
    </row>
    <row r="190" spans="1:3" x14ac:dyDescent="0.2">
      <c r="A190">
        <v>2012</v>
      </c>
      <c r="B190" s="8">
        <v>1997.5983229999999</v>
      </c>
      <c r="C190" t="s">
        <v>360</v>
      </c>
    </row>
    <row r="191" spans="1:3" x14ac:dyDescent="0.2">
      <c r="A191">
        <v>2013</v>
      </c>
      <c r="B191" s="8">
        <v>1613.196351</v>
      </c>
      <c r="C191" t="s">
        <v>360</v>
      </c>
    </row>
    <row r="192" spans="1:3" x14ac:dyDescent="0.2">
      <c r="A192">
        <v>2014</v>
      </c>
      <c r="B192" s="8">
        <v>1277.347473</v>
      </c>
      <c r="C192" t="s">
        <v>360</v>
      </c>
    </row>
    <row r="193" spans="1:3" x14ac:dyDescent="0.2">
      <c r="A193">
        <v>2015</v>
      </c>
      <c r="B193" s="8">
        <v>984.55223569999998</v>
      </c>
      <c r="C193" t="s">
        <v>360</v>
      </c>
    </row>
    <row r="194" spans="1:3" x14ac:dyDescent="0.2">
      <c r="A194">
        <v>2016</v>
      </c>
      <c r="B194" s="8">
        <v>759.8272091</v>
      </c>
      <c r="C194" t="s">
        <v>360</v>
      </c>
    </row>
    <row r="195" spans="1:3" x14ac:dyDescent="0.2">
      <c r="A195">
        <v>2017</v>
      </c>
      <c r="B195" s="8">
        <v>578.78121420000002</v>
      </c>
      <c r="C195" t="s">
        <v>360</v>
      </c>
    </row>
    <row r="196" spans="1:3" x14ac:dyDescent="0.2">
      <c r="A196">
        <v>2018</v>
      </c>
      <c r="B196" s="8">
        <v>438.48678849999999</v>
      </c>
      <c r="C196" t="s">
        <v>360</v>
      </c>
    </row>
    <row r="197" spans="1:3" x14ac:dyDescent="0.2">
      <c r="A197">
        <v>2019</v>
      </c>
      <c r="B197" s="8">
        <v>1084.909913</v>
      </c>
      <c r="C197" t="s">
        <v>360</v>
      </c>
    </row>
    <row r="198" spans="1:3" x14ac:dyDescent="0.2">
      <c r="A198">
        <v>2020</v>
      </c>
      <c r="B198" s="8">
        <v>820.16786030000003</v>
      </c>
      <c r="C198" t="s">
        <v>360</v>
      </c>
    </row>
    <row r="199" spans="1:3" x14ac:dyDescent="0.2">
      <c r="A199">
        <v>2021</v>
      </c>
      <c r="B199" s="8">
        <v>571.49669180000001</v>
      </c>
      <c r="C199" t="s">
        <v>360</v>
      </c>
    </row>
    <row r="200" spans="1:3" x14ac:dyDescent="0.2">
      <c r="A200">
        <v>2000</v>
      </c>
      <c r="B200" s="8">
        <v>7508.3089790000004</v>
      </c>
      <c r="C200" t="s">
        <v>361</v>
      </c>
    </row>
    <row r="201" spans="1:3" x14ac:dyDescent="0.2">
      <c r="A201">
        <v>2001</v>
      </c>
      <c r="B201" s="8">
        <v>6873.9534290000001</v>
      </c>
      <c r="C201" t="s">
        <v>361</v>
      </c>
    </row>
    <row r="202" spans="1:3" x14ac:dyDescent="0.2">
      <c r="A202">
        <v>2002</v>
      </c>
      <c r="B202" s="8">
        <v>6205.6423279999999</v>
      </c>
      <c r="C202" t="s">
        <v>361</v>
      </c>
    </row>
    <row r="203" spans="1:3" x14ac:dyDescent="0.2">
      <c r="A203">
        <v>2003</v>
      </c>
      <c r="B203" s="8">
        <v>5520.612725</v>
      </c>
      <c r="C203" t="s">
        <v>361</v>
      </c>
    </row>
    <row r="204" spans="1:3" x14ac:dyDescent="0.2">
      <c r="A204">
        <v>2004</v>
      </c>
      <c r="B204" s="8">
        <v>4831.6206259999999</v>
      </c>
      <c r="C204" t="s">
        <v>361</v>
      </c>
    </row>
    <row r="205" spans="1:3" x14ac:dyDescent="0.2">
      <c r="A205">
        <v>2005</v>
      </c>
      <c r="B205" s="8">
        <v>4164.4449290000002</v>
      </c>
      <c r="C205" t="s">
        <v>361</v>
      </c>
    </row>
    <row r="206" spans="1:3" x14ac:dyDescent="0.2">
      <c r="A206">
        <v>2006</v>
      </c>
      <c r="B206" s="8">
        <v>3533.6318540000002</v>
      </c>
      <c r="C206" t="s">
        <v>361</v>
      </c>
    </row>
    <row r="207" spans="1:3" x14ac:dyDescent="0.2">
      <c r="A207">
        <v>2007</v>
      </c>
      <c r="B207" s="8">
        <v>2953.5031990000002</v>
      </c>
      <c r="C207" t="s">
        <v>361</v>
      </c>
    </row>
    <row r="208" spans="1:3" x14ac:dyDescent="0.2">
      <c r="A208">
        <v>2008</v>
      </c>
      <c r="B208" s="8">
        <v>2434.769053</v>
      </c>
      <c r="C208" t="s">
        <v>361</v>
      </c>
    </row>
    <row r="209" spans="1:3" x14ac:dyDescent="0.2">
      <c r="A209">
        <v>2009</v>
      </c>
      <c r="B209" s="8">
        <v>1980.069319</v>
      </c>
      <c r="C209" t="s">
        <v>361</v>
      </c>
    </row>
    <row r="210" spans="1:3" x14ac:dyDescent="0.2">
      <c r="A210">
        <v>2010</v>
      </c>
      <c r="B210" s="8">
        <v>1592.746022</v>
      </c>
      <c r="C210" t="s">
        <v>361</v>
      </c>
    </row>
    <row r="211" spans="1:3" x14ac:dyDescent="0.2">
      <c r="A211">
        <v>2011</v>
      </c>
      <c r="B211" s="8">
        <v>1244.457715</v>
      </c>
      <c r="C211" t="s">
        <v>361</v>
      </c>
    </row>
    <row r="212" spans="1:3" x14ac:dyDescent="0.2">
      <c r="A212">
        <v>2012</v>
      </c>
      <c r="B212" s="8">
        <v>949.14635699999997</v>
      </c>
      <c r="C212" t="s">
        <v>361</v>
      </c>
    </row>
    <row r="213" spans="1:3" x14ac:dyDescent="0.2">
      <c r="A213">
        <v>2013</v>
      </c>
      <c r="B213" s="8">
        <v>705.41713349999998</v>
      </c>
      <c r="C213" t="s">
        <v>361</v>
      </c>
    </row>
    <row r="214" spans="1:3" x14ac:dyDescent="0.2">
      <c r="A214">
        <v>2014</v>
      </c>
      <c r="B214" s="8">
        <v>536.39783690000002</v>
      </c>
      <c r="C214" t="s">
        <v>361</v>
      </c>
    </row>
    <row r="215" spans="1:3" x14ac:dyDescent="0.2">
      <c r="A215">
        <v>2015</v>
      </c>
      <c r="B215" s="8">
        <v>387.38165850000001</v>
      </c>
      <c r="C215" t="s">
        <v>361</v>
      </c>
    </row>
    <row r="216" spans="1:3" x14ac:dyDescent="0.2">
      <c r="A216">
        <v>2016</v>
      </c>
      <c r="B216" s="8">
        <v>264.55163160000001</v>
      </c>
      <c r="C216" t="s">
        <v>361</v>
      </c>
    </row>
    <row r="217" spans="1:3" x14ac:dyDescent="0.2">
      <c r="A217">
        <v>2017</v>
      </c>
      <c r="B217" s="8">
        <v>166.7312872</v>
      </c>
      <c r="C217" t="s">
        <v>361</v>
      </c>
    </row>
    <row r="218" spans="1:3" x14ac:dyDescent="0.2">
      <c r="A218">
        <v>2018</v>
      </c>
      <c r="B218" s="8">
        <v>79.346493460000005</v>
      </c>
      <c r="C218" t="s">
        <v>361</v>
      </c>
    </row>
    <row r="219" spans="1:3" x14ac:dyDescent="0.2">
      <c r="A219">
        <v>2019</v>
      </c>
      <c r="B219" s="8">
        <v>332.48821620000001</v>
      </c>
      <c r="C219" t="s">
        <v>361</v>
      </c>
    </row>
    <row r="220" spans="1:3" x14ac:dyDescent="0.2">
      <c r="A220">
        <v>2020</v>
      </c>
      <c r="B220" s="8">
        <v>107.5260574</v>
      </c>
      <c r="C220" t="s">
        <v>361</v>
      </c>
    </row>
    <row r="221" spans="1:3" x14ac:dyDescent="0.2">
      <c r="A221">
        <v>2021</v>
      </c>
      <c r="B221" s="8">
        <v>104</v>
      </c>
      <c r="C221" t="s">
        <v>361</v>
      </c>
    </row>
    <row r="222" spans="1:3" x14ac:dyDescent="0.2">
      <c r="A222">
        <v>2000</v>
      </c>
      <c r="B222" s="8">
        <v>5133.134427</v>
      </c>
      <c r="C222" t="s">
        <v>362</v>
      </c>
    </row>
    <row r="223" spans="1:3" x14ac:dyDescent="0.2">
      <c r="A223">
        <v>2001</v>
      </c>
      <c r="B223" s="8">
        <v>4818.565654</v>
      </c>
      <c r="C223" t="s">
        <v>362</v>
      </c>
    </row>
    <row r="224" spans="1:3" x14ac:dyDescent="0.2">
      <c r="A224">
        <v>2002</v>
      </c>
      <c r="B224" s="8">
        <v>4502.321645</v>
      </c>
      <c r="C224" t="s">
        <v>362</v>
      </c>
    </row>
    <row r="225" spans="1:3" x14ac:dyDescent="0.2">
      <c r="A225">
        <v>2003</v>
      </c>
      <c r="B225" s="8">
        <v>4230.9795050000002</v>
      </c>
      <c r="C225" t="s">
        <v>362</v>
      </c>
    </row>
    <row r="226" spans="1:3" x14ac:dyDescent="0.2">
      <c r="A226">
        <v>2004</v>
      </c>
      <c r="B226" s="8">
        <v>3948.9317249999999</v>
      </c>
      <c r="C226" t="s">
        <v>362</v>
      </c>
    </row>
    <row r="227" spans="1:3" x14ac:dyDescent="0.2">
      <c r="A227">
        <v>2005</v>
      </c>
      <c r="B227" s="8">
        <v>3664.193636</v>
      </c>
      <c r="C227" t="s">
        <v>362</v>
      </c>
    </row>
    <row r="228" spans="1:3" x14ac:dyDescent="0.2">
      <c r="A228">
        <v>2006</v>
      </c>
      <c r="B228" s="8">
        <v>3385.1836130000002</v>
      </c>
      <c r="C228" t="s">
        <v>362</v>
      </c>
    </row>
    <row r="229" spans="1:3" x14ac:dyDescent="0.2">
      <c r="A229">
        <v>2007</v>
      </c>
      <c r="B229" s="8">
        <v>3130.4979050000002</v>
      </c>
      <c r="C229" t="s">
        <v>362</v>
      </c>
    </row>
    <row r="230" spans="1:3" x14ac:dyDescent="0.2">
      <c r="A230">
        <v>2008</v>
      </c>
      <c r="B230" s="8">
        <v>2839.2463729999999</v>
      </c>
      <c r="C230" t="s">
        <v>362</v>
      </c>
    </row>
    <row r="231" spans="1:3" x14ac:dyDescent="0.2">
      <c r="A231">
        <v>2009</v>
      </c>
      <c r="B231" s="8">
        <v>2595.8858489999998</v>
      </c>
      <c r="C231" t="s">
        <v>362</v>
      </c>
    </row>
    <row r="232" spans="1:3" x14ac:dyDescent="0.2">
      <c r="A232">
        <v>2010</v>
      </c>
      <c r="B232" s="8">
        <v>2317.0167999999999</v>
      </c>
      <c r="C232" t="s">
        <v>362</v>
      </c>
    </row>
    <row r="233" spans="1:3" x14ac:dyDescent="0.2">
      <c r="A233">
        <v>2011</v>
      </c>
      <c r="B233" s="8">
        <v>2084.5508490000002</v>
      </c>
      <c r="C233" t="s">
        <v>362</v>
      </c>
    </row>
    <row r="234" spans="1:3" x14ac:dyDescent="0.2">
      <c r="A234">
        <v>2012</v>
      </c>
      <c r="B234" s="8">
        <v>1876.1625750000001</v>
      </c>
      <c r="C234" t="s">
        <v>362</v>
      </c>
    </row>
    <row r="235" spans="1:3" x14ac:dyDescent="0.2">
      <c r="A235">
        <v>2013</v>
      </c>
      <c r="B235" s="8">
        <v>1673.007511</v>
      </c>
      <c r="C235" t="s">
        <v>362</v>
      </c>
    </row>
    <row r="236" spans="1:3" x14ac:dyDescent="0.2">
      <c r="A236">
        <v>2014</v>
      </c>
      <c r="B236" s="8">
        <v>1498.667522</v>
      </c>
      <c r="C236" t="s">
        <v>362</v>
      </c>
    </row>
    <row r="237" spans="1:3" x14ac:dyDescent="0.2">
      <c r="A237">
        <v>2015</v>
      </c>
      <c r="B237" s="8">
        <v>1346.968699</v>
      </c>
      <c r="C237" t="s">
        <v>362</v>
      </c>
    </row>
    <row r="238" spans="1:3" x14ac:dyDescent="0.2">
      <c r="A238">
        <v>2016</v>
      </c>
      <c r="B238" s="8">
        <v>1173.7278670000001</v>
      </c>
      <c r="C238" t="s">
        <v>362</v>
      </c>
    </row>
    <row r="239" spans="1:3" x14ac:dyDescent="0.2">
      <c r="A239">
        <v>2017</v>
      </c>
      <c r="B239" s="8">
        <v>1027.414673</v>
      </c>
      <c r="C239" t="s">
        <v>362</v>
      </c>
    </row>
    <row r="240" spans="1:3" x14ac:dyDescent="0.2">
      <c r="A240">
        <v>2018</v>
      </c>
      <c r="B240" s="8">
        <v>866.21722799999998</v>
      </c>
      <c r="C240" t="s">
        <v>362</v>
      </c>
    </row>
    <row r="241" spans="1:3" x14ac:dyDescent="0.2">
      <c r="A241">
        <v>2019</v>
      </c>
      <c r="B241" s="8">
        <v>1265.12384</v>
      </c>
      <c r="C241" t="s">
        <v>362</v>
      </c>
    </row>
    <row r="242" spans="1:3" x14ac:dyDescent="0.2">
      <c r="A242">
        <v>2020</v>
      </c>
      <c r="B242" s="8">
        <v>1126.580072</v>
      </c>
      <c r="C242" t="s">
        <v>362</v>
      </c>
    </row>
    <row r="243" spans="1:3" x14ac:dyDescent="0.2">
      <c r="A243">
        <v>2021</v>
      </c>
      <c r="B243" s="8">
        <v>996.44645530000003</v>
      </c>
      <c r="C243" t="s">
        <v>362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61"/>
  <sheetViews>
    <sheetView workbookViewId="0"/>
  </sheetViews>
  <sheetFormatPr baseColWidth="10" defaultColWidth="11.5" defaultRowHeight="15" x14ac:dyDescent="0.2"/>
  <cols>
    <col min="4" max="4" width="23.33203125" bestFit="1" customWidth="1"/>
  </cols>
  <sheetData>
    <row r="1" spans="1:4" x14ac:dyDescent="0.2">
      <c r="A1" t="s">
        <v>363</v>
      </c>
      <c r="B1" t="s">
        <v>364</v>
      </c>
      <c r="C1" t="s">
        <v>365</v>
      </c>
      <c r="D1" t="s">
        <v>5</v>
      </c>
    </row>
    <row r="2" spans="1:4" x14ac:dyDescent="0.2">
      <c r="A2">
        <v>0</v>
      </c>
      <c r="B2">
        <f t="shared" ref="B2:B33" si="0">A2/60</f>
        <v>0</v>
      </c>
      <c r="C2">
        <v>1.45</v>
      </c>
      <c r="D2" t="s">
        <v>366</v>
      </c>
    </row>
    <row r="3" spans="1:4" x14ac:dyDescent="0.2">
      <c r="A3">
        <v>20</v>
      </c>
      <c r="B3">
        <f t="shared" si="0"/>
        <v>0.33333333333333331</v>
      </c>
      <c r="C3">
        <v>2.74</v>
      </c>
      <c r="D3" t="s">
        <v>366</v>
      </c>
    </row>
    <row r="4" spans="1:4" x14ac:dyDescent="0.2">
      <c r="A4">
        <v>40</v>
      </c>
      <c r="B4">
        <f t="shared" si="0"/>
        <v>0.66666666666666663</v>
      </c>
      <c r="C4">
        <v>5.07</v>
      </c>
      <c r="D4" t="s">
        <v>366</v>
      </c>
    </row>
    <row r="5" spans="1:4" x14ac:dyDescent="0.2">
      <c r="A5">
        <v>60</v>
      </c>
      <c r="B5">
        <f t="shared" si="0"/>
        <v>1</v>
      </c>
      <c r="C5">
        <v>7.34</v>
      </c>
      <c r="D5" t="s">
        <v>366</v>
      </c>
    </row>
    <row r="6" spans="1:4" x14ac:dyDescent="0.2">
      <c r="A6">
        <v>80</v>
      </c>
      <c r="B6">
        <f t="shared" si="0"/>
        <v>1.3333333333333333</v>
      </c>
      <c r="C6">
        <v>15.21</v>
      </c>
      <c r="D6" t="s">
        <v>366</v>
      </c>
    </row>
    <row r="7" spans="1:4" x14ac:dyDescent="0.2">
      <c r="A7">
        <v>100</v>
      </c>
      <c r="B7">
        <f t="shared" si="0"/>
        <v>1.6666666666666667</v>
      </c>
      <c r="C7">
        <v>17.97</v>
      </c>
      <c r="D7" t="s">
        <v>366</v>
      </c>
    </row>
    <row r="8" spans="1:4" x14ac:dyDescent="0.2">
      <c r="A8">
        <v>120</v>
      </c>
      <c r="B8">
        <f t="shared" si="0"/>
        <v>2</v>
      </c>
      <c r="C8">
        <v>18.21</v>
      </c>
      <c r="D8" t="s">
        <v>366</v>
      </c>
    </row>
    <row r="9" spans="1:4" x14ac:dyDescent="0.2">
      <c r="A9">
        <v>140</v>
      </c>
      <c r="B9">
        <f t="shared" si="0"/>
        <v>2.3333333333333335</v>
      </c>
      <c r="C9">
        <v>18.95</v>
      </c>
      <c r="D9" t="s">
        <v>366</v>
      </c>
    </row>
    <row r="10" spans="1:4" x14ac:dyDescent="0.2">
      <c r="A10">
        <v>160</v>
      </c>
      <c r="B10">
        <f t="shared" si="0"/>
        <v>2.6666666666666665</v>
      </c>
      <c r="C10">
        <v>18.91</v>
      </c>
      <c r="D10" t="s">
        <v>366</v>
      </c>
    </row>
    <row r="11" spans="1:4" x14ac:dyDescent="0.2">
      <c r="A11">
        <v>180</v>
      </c>
      <c r="B11">
        <f t="shared" si="0"/>
        <v>3</v>
      </c>
      <c r="C11">
        <v>18.66</v>
      </c>
      <c r="D11" t="s">
        <v>366</v>
      </c>
    </row>
    <row r="12" spans="1:4" x14ac:dyDescent="0.2">
      <c r="A12">
        <v>200</v>
      </c>
      <c r="B12">
        <f t="shared" si="0"/>
        <v>3.3333333333333335</v>
      </c>
      <c r="C12">
        <v>19.100000000000001</v>
      </c>
      <c r="D12" t="s">
        <v>366</v>
      </c>
    </row>
    <row r="13" spans="1:4" x14ac:dyDescent="0.2">
      <c r="A13">
        <v>220</v>
      </c>
      <c r="B13">
        <f t="shared" si="0"/>
        <v>3.6666666666666665</v>
      </c>
      <c r="C13">
        <v>19.32</v>
      </c>
      <c r="D13" t="s">
        <v>366</v>
      </c>
    </row>
    <row r="14" spans="1:4" x14ac:dyDescent="0.2">
      <c r="A14">
        <v>240</v>
      </c>
      <c r="B14">
        <f t="shared" si="0"/>
        <v>4</v>
      </c>
      <c r="C14">
        <v>18.87</v>
      </c>
      <c r="D14" t="s">
        <v>366</v>
      </c>
    </row>
    <row r="15" spans="1:4" x14ac:dyDescent="0.2">
      <c r="A15">
        <v>260</v>
      </c>
      <c r="B15">
        <f t="shared" si="0"/>
        <v>4.333333333333333</v>
      </c>
      <c r="C15">
        <v>18.27</v>
      </c>
      <c r="D15" t="s">
        <v>366</v>
      </c>
    </row>
    <row r="16" spans="1:4" x14ac:dyDescent="0.2">
      <c r="A16">
        <v>280</v>
      </c>
      <c r="B16">
        <f t="shared" si="0"/>
        <v>4.666666666666667</v>
      </c>
      <c r="C16">
        <v>18.32</v>
      </c>
      <c r="D16" t="s">
        <v>366</v>
      </c>
    </row>
    <row r="17" spans="1:4" x14ac:dyDescent="0.2">
      <c r="A17">
        <v>300</v>
      </c>
      <c r="B17">
        <f t="shared" si="0"/>
        <v>5</v>
      </c>
      <c r="C17">
        <v>18.7</v>
      </c>
      <c r="D17" t="s">
        <v>366</v>
      </c>
    </row>
    <row r="18" spans="1:4" x14ac:dyDescent="0.2">
      <c r="A18">
        <v>320</v>
      </c>
      <c r="B18">
        <f t="shared" si="0"/>
        <v>5.333333333333333</v>
      </c>
      <c r="C18">
        <v>19.09</v>
      </c>
      <c r="D18" t="s">
        <v>366</v>
      </c>
    </row>
    <row r="19" spans="1:4" x14ac:dyDescent="0.2">
      <c r="A19">
        <v>340</v>
      </c>
      <c r="B19">
        <f t="shared" si="0"/>
        <v>5.666666666666667</v>
      </c>
      <c r="C19">
        <v>18.43</v>
      </c>
      <c r="D19" t="s">
        <v>366</v>
      </c>
    </row>
    <row r="20" spans="1:4" x14ac:dyDescent="0.2">
      <c r="A20">
        <v>360</v>
      </c>
      <c r="B20">
        <f t="shared" si="0"/>
        <v>6</v>
      </c>
      <c r="C20">
        <v>18.02</v>
      </c>
      <c r="D20" t="s">
        <v>366</v>
      </c>
    </row>
    <row r="21" spans="1:4" x14ac:dyDescent="0.2">
      <c r="A21">
        <v>380</v>
      </c>
      <c r="B21">
        <f t="shared" si="0"/>
        <v>6.333333333333333</v>
      </c>
      <c r="C21">
        <v>17.75</v>
      </c>
      <c r="D21" t="s">
        <v>366</v>
      </c>
    </row>
    <row r="22" spans="1:4" x14ac:dyDescent="0.2">
      <c r="A22">
        <v>400</v>
      </c>
      <c r="B22">
        <f t="shared" si="0"/>
        <v>6.666666666666667</v>
      </c>
      <c r="C22">
        <v>17.16</v>
      </c>
      <c r="D22" t="s">
        <v>366</v>
      </c>
    </row>
    <row r="23" spans="1:4" x14ac:dyDescent="0.2">
      <c r="A23">
        <v>420</v>
      </c>
      <c r="B23">
        <f t="shared" si="0"/>
        <v>7</v>
      </c>
      <c r="C23">
        <v>16.91</v>
      </c>
      <c r="D23" t="s">
        <v>366</v>
      </c>
    </row>
    <row r="24" spans="1:4" x14ac:dyDescent="0.2">
      <c r="A24">
        <v>440</v>
      </c>
      <c r="B24">
        <f t="shared" si="0"/>
        <v>7.333333333333333</v>
      </c>
      <c r="C24">
        <v>17.12</v>
      </c>
      <c r="D24" t="s">
        <v>366</v>
      </c>
    </row>
    <row r="25" spans="1:4" x14ac:dyDescent="0.2">
      <c r="A25">
        <v>460</v>
      </c>
      <c r="B25">
        <f t="shared" si="0"/>
        <v>7.666666666666667</v>
      </c>
      <c r="C25">
        <v>16.690000000000001</v>
      </c>
      <c r="D25" t="s">
        <v>366</v>
      </c>
    </row>
    <row r="26" spans="1:4" x14ac:dyDescent="0.2">
      <c r="A26">
        <v>480</v>
      </c>
      <c r="B26">
        <f t="shared" si="0"/>
        <v>8</v>
      </c>
      <c r="C26">
        <v>16.75</v>
      </c>
      <c r="D26" t="s">
        <v>366</v>
      </c>
    </row>
    <row r="27" spans="1:4" x14ac:dyDescent="0.2">
      <c r="A27">
        <v>500</v>
      </c>
      <c r="B27">
        <f t="shared" si="0"/>
        <v>8.3333333333333339</v>
      </c>
      <c r="C27">
        <v>16.66</v>
      </c>
      <c r="D27" t="s">
        <v>366</v>
      </c>
    </row>
    <row r="28" spans="1:4" x14ac:dyDescent="0.2">
      <c r="A28">
        <v>520</v>
      </c>
      <c r="B28">
        <f t="shared" si="0"/>
        <v>8.6666666666666661</v>
      </c>
      <c r="C28">
        <v>16.25</v>
      </c>
      <c r="D28" t="s">
        <v>366</v>
      </c>
    </row>
    <row r="29" spans="1:4" x14ac:dyDescent="0.2">
      <c r="A29">
        <v>540</v>
      </c>
      <c r="B29">
        <f t="shared" si="0"/>
        <v>9</v>
      </c>
      <c r="C29">
        <v>16.14</v>
      </c>
      <c r="D29" t="s">
        <v>366</v>
      </c>
    </row>
    <row r="30" spans="1:4" x14ac:dyDescent="0.2">
      <c r="A30">
        <v>560</v>
      </c>
      <c r="B30">
        <f t="shared" si="0"/>
        <v>9.3333333333333339</v>
      </c>
      <c r="C30">
        <v>15.92</v>
      </c>
      <c r="D30" t="s">
        <v>366</v>
      </c>
    </row>
    <row r="31" spans="1:4" x14ac:dyDescent="0.2">
      <c r="A31">
        <v>580</v>
      </c>
      <c r="B31">
        <f t="shared" si="0"/>
        <v>9.6666666666666661</v>
      </c>
      <c r="C31">
        <v>16.39</v>
      </c>
      <c r="D31" t="s">
        <v>366</v>
      </c>
    </row>
    <row r="32" spans="1:4" x14ac:dyDescent="0.2">
      <c r="A32">
        <v>600</v>
      </c>
      <c r="B32">
        <f t="shared" si="0"/>
        <v>10</v>
      </c>
      <c r="C32">
        <v>16.350000000000001</v>
      </c>
      <c r="D32" t="s">
        <v>366</v>
      </c>
    </row>
    <row r="33" spans="1:4" x14ac:dyDescent="0.2">
      <c r="A33">
        <v>620</v>
      </c>
      <c r="B33">
        <f t="shared" si="0"/>
        <v>10.333333333333334</v>
      </c>
      <c r="C33">
        <v>16.350000000000001</v>
      </c>
      <c r="D33" t="s">
        <v>366</v>
      </c>
    </row>
    <row r="34" spans="1:4" x14ac:dyDescent="0.2">
      <c r="A34">
        <v>640</v>
      </c>
      <c r="B34">
        <f t="shared" ref="B34:B65" si="1">A34/60</f>
        <v>10.666666666666666</v>
      </c>
      <c r="C34">
        <v>15.97</v>
      </c>
      <c r="D34" t="s">
        <v>366</v>
      </c>
    </row>
    <row r="35" spans="1:4" x14ac:dyDescent="0.2">
      <c r="A35">
        <v>660</v>
      </c>
      <c r="B35">
        <f t="shared" si="1"/>
        <v>11</v>
      </c>
      <c r="C35">
        <v>15.23</v>
      </c>
      <c r="D35" t="s">
        <v>366</v>
      </c>
    </row>
    <row r="36" spans="1:4" x14ac:dyDescent="0.2">
      <c r="A36">
        <v>680</v>
      </c>
      <c r="B36">
        <f t="shared" si="1"/>
        <v>11.333333333333334</v>
      </c>
      <c r="C36">
        <v>15.28</v>
      </c>
      <c r="D36" t="s">
        <v>366</v>
      </c>
    </row>
    <row r="37" spans="1:4" x14ac:dyDescent="0.2">
      <c r="A37">
        <v>700</v>
      </c>
      <c r="B37">
        <f t="shared" si="1"/>
        <v>11.666666666666666</v>
      </c>
      <c r="C37">
        <v>15.59</v>
      </c>
      <c r="D37" t="s">
        <v>366</v>
      </c>
    </row>
    <row r="38" spans="1:4" x14ac:dyDescent="0.2">
      <c r="A38">
        <v>720</v>
      </c>
      <c r="B38">
        <f t="shared" si="1"/>
        <v>12</v>
      </c>
      <c r="C38">
        <v>15.9</v>
      </c>
      <c r="D38" t="s">
        <v>366</v>
      </c>
    </row>
    <row r="39" spans="1:4" x14ac:dyDescent="0.2">
      <c r="A39">
        <v>740</v>
      </c>
      <c r="B39">
        <f t="shared" si="1"/>
        <v>12.333333333333334</v>
      </c>
      <c r="C39">
        <v>15.81</v>
      </c>
      <c r="D39" t="s">
        <v>366</v>
      </c>
    </row>
    <row r="40" spans="1:4" x14ac:dyDescent="0.2">
      <c r="A40">
        <v>760</v>
      </c>
      <c r="B40">
        <f t="shared" si="1"/>
        <v>12.666666666666666</v>
      </c>
      <c r="C40">
        <v>16.309999999999999</v>
      </c>
      <c r="D40" t="s">
        <v>366</v>
      </c>
    </row>
    <row r="41" spans="1:4" x14ac:dyDescent="0.2">
      <c r="A41">
        <v>780</v>
      </c>
      <c r="B41">
        <f t="shared" si="1"/>
        <v>13</v>
      </c>
      <c r="C41">
        <v>16.71</v>
      </c>
      <c r="D41" t="s">
        <v>366</v>
      </c>
    </row>
    <row r="42" spans="1:4" x14ac:dyDescent="0.2">
      <c r="A42">
        <v>800</v>
      </c>
      <c r="B42">
        <f t="shared" si="1"/>
        <v>13.333333333333334</v>
      </c>
      <c r="C42">
        <v>18.399999999999999</v>
      </c>
      <c r="D42" t="s">
        <v>366</v>
      </c>
    </row>
    <row r="43" spans="1:4" x14ac:dyDescent="0.2">
      <c r="A43">
        <v>820</v>
      </c>
      <c r="B43">
        <f t="shared" si="1"/>
        <v>13.666666666666666</v>
      </c>
      <c r="C43">
        <v>17.87</v>
      </c>
      <c r="D43" t="s">
        <v>366</v>
      </c>
    </row>
    <row r="44" spans="1:4" x14ac:dyDescent="0.2">
      <c r="A44">
        <v>840</v>
      </c>
      <c r="B44">
        <f t="shared" si="1"/>
        <v>14</v>
      </c>
      <c r="C44">
        <v>17.97</v>
      </c>
      <c r="D44" t="s">
        <v>366</v>
      </c>
    </row>
    <row r="45" spans="1:4" x14ac:dyDescent="0.2">
      <c r="A45">
        <v>860</v>
      </c>
      <c r="B45">
        <f t="shared" si="1"/>
        <v>14.333333333333334</v>
      </c>
      <c r="C45">
        <v>17.989999999999998</v>
      </c>
      <c r="D45" t="s">
        <v>366</v>
      </c>
    </row>
    <row r="46" spans="1:4" x14ac:dyDescent="0.2">
      <c r="A46">
        <v>880</v>
      </c>
      <c r="B46">
        <f t="shared" si="1"/>
        <v>14.666666666666666</v>
      </c>
      <c r="C46">
        <v>17.010000000000002</v>
      </c>
      <c r="D46" t="s">
        <v>366</v>
      </c>
    </row>
    <row r="47" spans="1:4" x14ac:dyDescent="0.2">
      <c r="A47">
        <v>900</v>
      </c>
      <c r="B47">
        <f t="shared" si="1"/>
        <v>15</v>
      </c>
      <c r="C47">
        <v>16.63</v>
      </c>
      <c r="D47" t="s">
        <v>366</v>
      </c>
    </row>
    <row r="48" spans="1:4" x14ac:dyDescent="0.2">
      <c r="A48">
        <v>920</v>
      </c>
      <c r="B48">
        <f t="shared" si="1"/>
        <v>15.333333333333334</v>
      </c>
      <c r="C48">
        <v>16.64</v>
      </c>
      <c r="D48" t="s">
        <v>366</v>
      </c>
    </row>
    <row r="49" spans="1:4" x14ac:dyDescent="0.2">
      <c r="A49">
        <v>940</v>
      </c>
      <c r="B49">
        <f t="shared" si="1"/>
        <v>15.666666666666666</v>
      </c>
      <c r="C49">
        <v>16.670000000000002</v>
      </c>
      <c r="D49" t="s">
        <v>366</v>
      </c>
    </row>
    <row r="50" spans="1:4" x14ac:dyDescent="0.2">
      <c r="A50">
        <v>960</v>
      </c>
      <c r="B50">
        <f t="shared" si="1"/>
        <v>16</v>
      </c>
      <c r="C50">
        <v>16.46</v>
      </c>
      <c r="D50" t="s">
        <v>366</v>
      </c>
    </row>
    <row r="51" spans="1:4" x14ac:dyDescent="0.2">
      <c r="A51">
        <v>980</v>
      </c>
      <c r="B51">
        <f t="shared" si="1"/>
        <v>16.333333333333332</v>
      </c>
      <c r="C51">
        <v>16.32</v>
      </c>
      <c r="D51" t="s">
        <v>366</v>
      </c>
    </row>
    <row r="52" spans="1:4" x14ac:dyDescent="0.2">
      <c r="A52">
        <v>1000</v>
      </c>
      <c r="B52">
        <f t="shared" si="1"/>
        <v>16.666666666666668</v>
      </c>
      <c r="C52">
        <v>16.71</v>
      </c>
      <c r="D52" t="s">
        <v>366</v>
      </c>
    </row>
    <row r="53" spans="1:4" x14ac:dyDescent="0.2">
      <c r="A53">
        <v>1020</v>
      </c>
      <c r="B53">
        <f t="shared" si="1"/>
        <v>17</v>
      </c>
      <c r="C53">
        <v>16.36</v>
      </c>
      <c r="D53" t="s">
        <v>366</v>
      </c>
    </row>
    <row r="54" spans="1:4" x14ac:dyDescent="0.2">
      <c r="A54">
        <v>1040</v>
      </c>
      <c r="B54">
        <f t="shared" si="1"/>
        <v>17.333333333333332</v>
      </c>
      <c r="C54">
        <v>16.75</v>
      </c>
      <c r="D54" t="s">
        <v>366</v>
      </c>
    </row>
    <row r="55" spans="1:4" x14ac:dyDescent="0.2">
      <c r="A55">
        <v>1060</v>
      </c>
      <c r="B55">
        <f t="shared" si="1"/>
        <v>17.666666666666668</v>
      </c>
      <c r="C55">
        <v>16.559999999999999</v>
      </c>
      <c r="D55" t="s">
        <v>366</v>
      </c>
    </row>
    <row r="56" spans="1:4" x14ac:dyDescent="0.2">
      <c r="A56">
        <v>1080</v>
      </c>
      <c r="B56">
        <f t="shared" si="1"/>
        <v>18</v>
      </c>
      <c r="C56">
        <v>17.09</v>
      </c>
      <c r="D56" t="s">
        <v>366</v>
      </c>
    </row>
    <row r="57" spans="1:4" x14ac:dyDescent="0.2">
      <c r="A57">
        <v>1100</v>
      </c>
      <c r="B57">
        <f t="shared" si="1"/>
        <v>18.333333333333332</v>
      </c>
      <c r="C57">
        <v>16.88</v>
      </c>
      <c r="D57" t="s">
        <v>366</v>
      </c>
    </row>
    <row r="58" spans="1:4" x14ac:dyDescent="0.2">
      <c r="A58">
        <v>1120</v>
      </c>
      <c r="B58">
        <f t="shared" si="1"/>
        <v>18.666666666666668</v>
      </c>
      <c r="C58">
        <v>17.010000000000002</v>
      </c>
      <c r="D58" t="s">
        <v>366</v>
      </c>
    </row>
    <row r="59" spans="1:4" x14ac:dyDescent="0.2">
      <c r="A59">
        <v>1140</v>
      </c>
      <c r="B59">
        <f t="shared" si="1"/>
        <v>19</v>
      </c>
      <c r="C59">
        <v>17.239999999999998</v>
      </c>
      <c r="D59" t="s">
        <v>366</v>
      </c>
    </row>
    <row r="60" spans="1:4" x14ac:dyDescent="0.2">
      <c r="A60">
        <v>1160</v>
      </c>
      <c r="B60">
        <f t="shared" si="1"/>
        <v>19.333333333333332</v>
      </c>
      <c r="C60">
        <v>17.190000000000001</v>
      </c>
      <c r="D60" t="s">
        <v>366</v>
      </c>
    </row>
    <row r="61" spans="1:4" x14ac:dyDescent="0.2">
      <c r="A61">
        <v>1180</v>
      </c>
      <c r="B61">
        <f t="shared" si="1"/>
        <v>19.666666666666668</v>
      </c>
      <c r="C61">
        <v>17.05</v>
      </c>
      <c r="D61" t="s">
        <v>366</v>
      </c>
    </row>
    <row r="62" spans="1:4" x14ac:dyDescent="0.2">
      <c r="A62">
        <v>1200</v>
      </c>
      <c r="B62">
        <f t="shared" si="1"/>
        <v>20</v>
      </c>
      <c r="C62">
        <v>17.28</v>
      </c>
      <c r="D62" t="s">
        <v>366</v>
      </c>
    </row>
    <row r="63" spans="1:4" x14ac:dyDescent="0.2">
      <c r="A63">
        <v>1220</v>
      </c>
      <c r="B63">
        <f t="shared" si="1"/>
        <v>20.333333333333332</v>
      </c>
      <c r="C63">
        <v>17.079999999999998</v>
      </c>
      <c r="D63" t="s">
        <v>366</v>
      </c>
    </row>
    <row r="64" spans="1:4" x14ac:dyDescent="0.2">
      <c r="A64">
        <v>1240</v>
      </c>
      <c r="B64">
        <f t="shared" si="1"/>
        <v>20.666666666666668</v>
      </c>
      <c r="C64">
        <v>17.48</v>
      </c>
      <c r="D64" t="s">
        <v>366</v>
      </c>
    </row>
    <row r="65" spans="1:4" x14ac:dyDescent="0.2">
      <c r="A65">
        <v>1260</v>
      </c>
      <c r="B65">
        <f t="shared" si="1"/>
        <v>21</v>
      </c>
      <c r="C65">
        <v>17.149999999999999</v>
      </c>
      <c r="D65" t="s">
        <v>366</v>
      </c>
    </row>
    <row r="66" spans="1:4" x14ac:dyDescent="0.2">
      <c r="A66">
        <v>1280</v>
      </c>
      <c r="B66">
        <f t="shared" ref="B66:B97" si="2">A66/60</f>
        <v>21.333333333333332</v>
      </c>
      <c r="C66">
        <v>17.2</v>
      </c>
      <c r="D66" t="s">
        <v>366</v>
      </c>
    </row>
    <row r="67" spans="1:4" x14ac:dyDescent="0.2">
      <c r="A67">
        <v>1300</v>
      </c>
      <c r="B67">
        <f t="shared" si="2"/>
        <v>21.666666666666668</v>
      </c>
      <c r="C67">
        <v>16.98</v>
      </c>
      <c r="D67" t="s">
        <v>366</v>
      </c>
    </row>
    <row r="68" spans="1:4" x14ac:dyDescent="0.2">
      <c r="A68">
        <v>1320</v>
      </c>
      <c r="B68">
        <f t="shared" si="2"/>
        <v>22</v>
      </c>
      <c r="C68">
        <v>16.5</v>
      </c>
      <c r="D68" t="s">
        <v>366</v>
      </c>
    </row>
    <row r="69" spans="1:4" x14ac:dyDescent="0.2">
      <c r="A69">
        <v>1340</v>
      </c>
      <c r="B69">
        <f t="shared" si="2"/>
        <v>22.333333333333332</v>
      </c>
      <c r="C69">
        <v>16.62</v>
      </c>
      <c r="D69" t="s">
        <v>366</v>
      </c>
    </row>
    <row r="70" spans="1:4" x14ac:dyDescent="0.2">
      <c r="A70">
        <v>1360</v>
      </c>
      <c r="B70">
        <f t="shared" si="2"/>
        <v>22.666666666666668</v>
      </c>
      <c r="C70">
        <v>16.75</v>
      </c>
      <c r="D70" t="s">
        <v>366</v>
      </c>
    </row>
    <row r="71" spans="1:4" x14ac:dyDescent="0.2">
      <c r="A71">
        <v>1380</v>
      </c>
      <c r="B71">
        <f t="shared" si="2"/>
        <v>23</v>
      </c>
      <c r="C71">
        <v>16.66</v>
      </c>
      <c r="D71" t="s">
        <v>366</v>
      </c>
    </row>
    <row r="72" spans="1:4" x14ac:dyDescent="0.2">
      <c r="A72">
        <v>1400</v>
      </c>
      <c r="B72">
        <f t="shared" si="2"/>
        <v>23.333333333333332</v>
      </c>
      <c r="C72">
        <v>17</v>
      </c>
      <c r="D72" t="s">
        <v>366</v>
      </c>
    </row>
    <row r="73" spans="1:4" x14ac:dyDescent="0.2">
      <c r="A73">
        <v>1420</v>
      </c>
      <c r="B73">
        <f t="shared" si="2"/>
        <v>23.666666666666668</v>
      </c>
      <c r="C73">
        <v>16.489999999999998</v>
      </c>
      <c r="D73" t="s">
        <v>366</v>
      </c>
    </row>
    <row r="74" spans="1:4" x14ac:dyDescent="0.2">
      <c r="A74">
        <v>1440</v>
      </c>
      <c r="B74">
        <f t="shared" si="2"/>
        <v>24</v>
      </c>
      <c r="C74">
        <v>16.149999999999999</v>
      </c>
      <c r="D74" t="s">
        <v>366</v>
      </c>
    </row>
    <row r="75" spans="1:4" x14ac:dyDescent="0.2">
      <c r="A75">
        <v>1460</v>
      </c>
      <c r="B75">
        <f t="shared" si="2"/>
        <v>24.333333333333332</v>
      </c>
      <c r="C75">
        <v>15.81</v>
      </c>
      <c r="D75" t="s">
        <v>366</v>
      </c>
    </row>
    <row r="76" spans="1:4" x14ac:dyDescent="0.2">
      <c r="A76">
        <v>1480</v>
      </c>
      <c r="B76">
        <f t="shared" si="2"/>
        <v>24.666666666666668</v>
      </c>
      <c r="C76">
        <v>16.09</v>
      </c>
      <c r="D76" t="s">
        <v>366</v>
      </c>
    </row>
    <row r="77" spans="1:4" x14ac:dyDescent="0.2">
      <c r="A77">
        <v>1500</v>
      </c>
      <c r="B77">
        <f t="shared" si="2"/>
        <v>25</v>
      </c>
      <c r="C77">
        <v>16.3</v>
      </c>
      <c r="D77" t="s">
        <v>366</v>
      </c>
    </row>
    <row r="78" spans="1:4" x14ac:dyDescent="0.2">
      <c r="A78">
        <v>1520</v>
      </c>
      <c r="B78">
        <f t="shared" si="2"/>
        <v>25.333333333333332</v>
      </c>
      <c r="C78">
        <v>17.010000000000002</v>
      </c>
      <c r="D78" t="s">
        <v>366</v>
      </c>
    </row>
    <row r="79" spans="1:4" x14ac:dyDescent="0.2">
      <c r="A79">
        <v>1540</v>
      </c>
      <c r="B79">
        <f t="shared" si="2"/>
        <v>25.666666666666668</v>
      </c>
      <c r="C79">
        <v>16.809999999999999</v>
      </c>
      <c r="D79" t="s">
        <v>366</v>
      </c>
    </row>
    <row r="80" spans="1:4" x14ac:dyDescent="0.2">
      <c r="A80">
        <v>1560</v>
      </c>
      <c r="B80">
        <f t="shared" si="2"/>
        <v>26</v>
      </c>
      <c r="C80">
        <v>16.850000000000001</v>
      </c>
      <c r="D80" t="s">
        <v>366</v>
      </c>
    </row>
    <row r="81" spans="1:4" x14ac:dyDescent="0.2">
      <c r="A81">
        <v>1580</v>
      </c>
      <c r="B81">
        <f t="shared" si="2"/>
        <v>26.333333333333332</v>
      </c>
      <c r="C81">
        <v>16.46</v>
      </c>
      <c r="D81" t="s">
        <v>366</v>
      </c>
    </row>
    <row r="82" spans="1:4" x14ac:dyDescent="0.2">
      <c r="A82">
        <v>1600</v>
      </c>
      <c r="B82">
        <f t="shared" si="2"/>
        <v>26.666666666666668</v>
      </c>
      <c r="C82">
        <v>16.39</v>
      </c>
      <c r="D82" t="s">
        <v>366</v>
      </c>
    </row>
    <row r="83" spans="1:4" x14ac:dyDescent="0.2">
      <c r="A83">
        <v>1620</v>
      </c>
      <c r="B83">
        <f t="shared" si="2"/>
        <v>27</v>
      </c>
      <c r="C83">
        <v>16.03</v>
      </c>
      <c r="D83" t="s">
        <v>366</v>
      </c>
    </row>
    <row r="84" spans="1:4" x14ac:dyDescent="0.2">
      <c r="A84">
        <v>1640</v>
      </c>
      <c r="B84">
        <f t="shared" si="2"/>
        <v>27.333333333333332</v>
      </c>
      <c r="C84">
        <v>15.64</v>
      </c>
      <c r="D84" t="s">
        <v>366</v>
      </c>
    </row>
    <row r="85" spans="1:4" x14ac:dyDescent="0.2">
      <c r="A85">
        <v>1660</v>
      </c>
      <c r="B85">
        <f t="shared" si="2"/>
        <v>27.666666666666668</v>
      </c>
      <c r="C85">
        <v>15.56</v>
      </c>
      <c r="D85" t="s">
        <v>366</v>
      </c>
    </row>
    <row r="86" spans="1:4" x14ac:dyDescent="0.2">
      <c r="A86">
        <v>1680</v>
      </c>
      <c r="B86">
        <f t="shared" si="2"/>
        <v>28</v>
      </c>
      <c r="C86">
        <v>15.89</v>
      </c>
      <c r="D86" t="s">
        <v>366</v>
      </c>
    </row>
    <row r="87" spans="1:4" x14ac:dyDescent="0.2">
      <c r="A87">
        <v>1700</v>
      </c>
      <c r="B87">
        <f t="shared" si="2"/>
        <v>28.333333333333332</v>
      </c>
      <c r="C87">
        <v>16.09</v>
      </c>
      <c r="D87" t="s">
        <v>366</v>
      </c>
    </row>
    <row r="88" spans="1:4" x14ac:dyDescent="0.2">
      <c r="A88">
        <v>1720</v>
      </c>
      <c r="B88">
        <f t="shared" si="2"/>
        <v>28.666666666666668</v>
      </c>
      <c r="C88">
        <v>16.86</v>
      </c>
      <c r="D88" t="s">
        <v>366</v>
      </c>
    </row>
    <row r="89" spans="1:4" x14ac:dyDescent="0.2">
      <c r="A89">
        <v>1740</v>
      </c>
      <c r="B89">
        <f t="shared" si="2"/>
        <v>29</v>
      </c>
      <c r="C89">
        <v>16.29</v>
      </c>
      <c r="D89" t="s">
        <v>366</v>
      </c>
    </row>
    <row r="90" spans="1:4" x14ac:dyDescent="0.2">
      <c r="A90">
        <v>1760</v>
      </c>
      <c r="B90">
        <f t="shared" si="2"/>
        <v>29.333333333333332</v>
      </c>
      <c r="C90">
        <v>16.690000000000001</v>
      </c>
      <c r="D90" t="s">
        <v>366</v>
      </c>
    </row>
    <row r="91" spans="1:4" x14ac:dyDescent="0.2">
      <c r="A91">
        <v>1780</v>
      </c>
      <c r="B91">
        <f t="shared" si="2"/>
        <v>29.666666666666668</v>
      </c>
      <c r="C91">
        <v>16.77</v>
      </c>
      <c r="D91" t="s">
        <v>366</v>
      </c>
    </row>
    <row r="92" spans="1:4" x14ac:dyDescent="0.2">
      <c r="A92">
        <v>1800</v>
      </c>
      <c r="B92">
        <f t="shared" si="2"/>
        <v>30</v>
      </c>
      <c r="C92">
        <v>16.54</v>
      </c>
      <c r="D92" t="s">
        <v>366</v>
      </c>
    </row>
    <row r="93" spans="1:4" x14ac:dyDescent="0.2">
      <c r="A93">
        <v>1820</v>
      </c>
      <c r="B93">
        <f t="shared" si="2"/>
        <v>30.333333333333332</v>
      </c>
      <c r="C93">
        <v>16.989999999999998</v>
      </c>
      <c r="D93" t="s">
        <v>366</v>
      </c>
    </row>
    <row r="94" spans="1:4" x14ac:dyDescent="0.2">
      <c r="A94">
        <v>1840</v>
      </c>
      <c r="B94">
        <f t="shared" si="2"/>
        <v>30.666666666666668</v>
      </c>
      <c r="C94">
        <v>16.45</v>
      </c>
      <c r="D94" t="s">
        <v>366</v>
      </c>
    </row>
    <row r="95" spans="1:4" x14ac:dyDescent="0.2">
      <c r="A95">
        <v>1860</v>
      </c>
      <c r="B95">
        <f t="shared" si="2"/>
        <v>31</v>
      </c>
      <c r="C95">
        <v>16.93</v>
      </c>
      <c r="D95" t="s">
        <v>366</v>
      </c>
    </row>
    <row r="96" spans="1:4" x14ac:dyDescent="0.2">
      <c r="A96">
        <v>1880</v>
      </c>
      <c r="B96">
        <f t="shared" si="2"/>
        <v>31.333333333333332</v>
      </c>
      <c r="C96">
        <v>16.95</v>
      </c>
      <c r="D96" t="s">
        <v>366</v>
      </c>
    </row>
    <row r="97" spans="1:4" x14ac:dyDescent="0.2">
      <c r="A97">
        <v>1900</v>
      </c>
      <c r="B97">
        <f t="shared" si="2"/>
        <v>31.666666666666668</v>
      </c>
      <c r="C97">
        <v>15.46</v>
      </c>
      <c r="D97" t="s">
        <v>366</v>
      </c>
    </row>
    <row r="98" spans="1:4" x14ac:dyDescent="0.2">
      <c r="A98">
        <v>1920</v>
      </c>
      <c r="B98">
        <f t="shared" ref="B98:B124" si="3">A98/60</f>
        <v>32</v>
      </c>
      <c r="C98">
        <v>15.19</v>
      </c>
      <c r="D98" t="s">
        <v>366</v>
      </c>
    </row>
    <row r="99" spans="1:4" x14ac:dyDescent="0.2">
      <c r="A99">
        <v>1940</v>
      </c>
      <c r="B99">
        <f t="shared" si="3"/>
        <v>32.333333333333336</v>
      </c>
      <c r="C99">
        <v>13.54</v>
      </c>
      <c r="D99" t="s">
        <v>366</v>
      </c>
    </row>
    <row r="100" spans="1:4" x14ac:dyDescent="0.2">
      <c r="A100">
        <v>1960</v>
      </c>
      <c r="B100">
        <f t="shared" si="3"/>
        <v>32.666666666666664</v>
      </c>
      <c r="C100">
        <v>13.29</v>
      </c>
      <c r="D100" t="s">
        <v>366</v>
      </c>
    </row>
    <row r="101" spans="1:4" x14ac:dyDescent="0.2">
      <c r="A101">
        <v>1980</v>
      </c>
      <c r="B101">
        <f t="shared" si="3"/>
        <v>33</v>
      </c>
      <c r="C101">
        <v>13.47</v>
      </c>
      <c r="D101" t="s">
        <v>366</v>
      </c>
    </row>
    <row r="102" spans="1:4" x14ac:dyDescent="0.2">
      <c r="A102">
        <v>2000</v>
      </c>
      <c r="B102">
        <f t="shared" si="3"/>
        <v>33.333333333333336</v>
      </c>
      <c r="C102">
        <v>12.96</v>
      </c>
      <c r="D102" t="s">
        <v>366</v>
      </c>
    </row>
    <row r="103" spans="1:4" x14ac:dyDescent="0.2">
      <c r="A103">
        <v>2020</v>
      </c>
      <c r="B103">
        <f t="shared" si="3"/>
        <v>33.666666666666664</v>
      </c>
      <c r="C103">
        <v>13.64</v>
      </c>
      <c r="D103" t="s">
        <v>366</v>
      </c>
    </row>
    <row r="104" spans="1:4" x14ac:dyDescent="0.2">
      <c r="A104">
        <v>2040</v>
      </c>
      <c r="B104">
        <f t="shared" si="3"/>
        <v>34</v>
      </c>
      <c r="C104">
        <v>11.76</v>
      </c>
      <c r="D104" t="s">
        <v>366</v>
      </c>
    </row>
    <row r="105" spans="1:4" x14ac:dyDescent="0.2">
      <c r="A105">
        <v>2060</v>
      </c>
      <c r="B105">
        <f t="shared" si="3"/>
        <v>34.333333333333336</v>
      </c>
      <c r="C105">
        <v>10.48</v>
      </c>
      <c r="D105" t="s">
        <v>366</v>
      </c>
    </row>
    <row r="106" spans="1:4" x14ac:dyDescent="0.2">
      <c r="A106">
        <v>2080</v>
      </c>
      <c r="B106">
        <f t="shared" si="3"/>
        <v>34.666666666666664</v>
      </c>
      <c r="C106">
        <v>9.09</v>
      </c>
      <c r="D106" t="s">
        <v>366</v>
      </c>
    </row>
    <row r="107" spans="1:4" x14ac:dyDescent="0.2">
      <c r="A107">
        <v>2100</v>
      </c>
      <c r="B107">
        <f t="shared" si="3"/>
        <v>35</v>
      </c>
      <c r="C107">
        <v>7.1</v>
      </c>
      <c r="D107" t="s">
        <v>366</v>
      </c>
    </row>
    <row r="108" spans="1:4" x14ac:dyDescent="0.2">
      <c r="A108">
        <v>2120</v>
      </c>
      <c r="B108">
        <f t="shared" si="3"/>
        <v>35.333333333333336</v>
      </c>
      <c r="C108">
        <v>6.47</v>
      </c>
      <c r="D108" t="s">
        <v>366</v>
      </c>
    </row>
    <row r="109" spans="1:4" x14ac:dyDescent="0.2">
      <c r="A109">
        <v>2140</v>
      </c>
      <c r="B109">
        <f t="shared" si="3"/>
        <v>35.666666666666664</v>
      </c>
      <c r="C109">
        <v>5.92</v>
      </c>
      <c r="D109" t="s">
        <v>366</v>
      </c>
    </row>
    <row r="110" spans="1:4" x14ac:dyDescent="0.2">
      <c r="A110">
        <v>2160</v>
      </c>
      <c r="B110">
        <f t="shared" si="3"/>
        <v>36</v>
      </c>
      <c r="C110">
        <v>4.7</v>
      </c>
      <c r="D110" t="s">
        <v>366</v>
      </c>
    </row>
    <row r="111" spans="1:4" x14ac:dyDescent="0.2">
      <c r="A111">
        <v>2180</v>
      </c>
      <c r="B111">
        <f t="shared" si="3"/>
        <v>36.333333333333336</v>
      </c>
      <c r="C111">
        <v>5.9</v>
      </c>
      <c r="D111" t="s">
        <v>366</v>
      </c>
    </row>
    <row r="112" spans="1:4" x14ac:dyDescent="0.2">
      <c r="A112">
        <v>2200</v>
      </c>
      <c r="B112">
        <f t="shared" si="3"/>
        <v>36.666666666666664</v>
      </c>
      <c r="C112">
        <v>4.83</v>
      </c>
      <c r="D112" t="s">
        <v>366</v>
      </c>
    </row>
    <row r="113" spans="1:4" x14ac:dyDescent="0.2">
      <c r="A113">
        <v>2220</v>
      </c>
      <c r="B113">
        <f t="shared" si="3"/>
        <v>37</v>
      </c>
      <c r="C113">
        <v>5.25</v>
      </c>
      <c r="D113" t="s">
        <v>366</v>
      </c>
    </row>
    <row r="114" spans="1:4" x14ac:dyDescent="0.2">
      <c r="A114">
        <v>2240</v>
      </c>
      <c r="B114">
        <f t="shared" si="3"/>
        <v>37.333333333333336</v>
      </c>
      <c r="C114">
        <v>5.64</v>
      </c>
      <c r="D114" t="s">
        <v>366</v>
      </c>
    </row>
    <row r="115" spans="1:4" x14ac:dyDescent="0.2">
      <c r="A115">
        <v>2260</v>
      </c>
      <c r="B115">
        <f t="shared" si="3"/>
        <v>37.666666666666664</v>
      </c>
      <c r="C115">
        <v>4.55</v>
      </c>
      <c r="D115" t="s">
        <v>366</v>
      </c>
    </row>
    <row r="116" spans="1:4" x14ac:dyDescent="0.2">
      <c r="A116">
        <v>2280</v>
      </c>
      <c r="B116">
        <f t="shared" si="3"/>
        <v>38</v>
      </c>
      <c r="C116">
        <v>3.88</v>
      </c>
      <c r="D116" t="s">
        <v>366</v>
      </c>
    </row>
    <row r="117" spans="1:4" x14ac:dyDescent="0.2">
      <c r="A117">
        <v>2300</v>
      </c>
      <c r="B117">
        <f t="shared" si="3"/>
        <v>38.333333333333336</v>
      </c>
      <c r="C117">
        <v>3.65</v>
      </c>
      <c r="D117" t="s">
        <v>366</v>
      </c>
    </row>
    <row r="118" spans="1:4" x14ac:dyDescent="0.2">
      <c r="A118">
        <v>2320</v>
      </c>
      <c r="B118">
        <f t="shared" si="3"/>
        <v>38.666666666666664</v>
      </c>
      <c r="C118">
        <v>5.23</v>
      </c>
      <c r="D118" t="s">
        <v>366</v>
      </c>
    </row>
    <row r="119" spans="1:4" x14ac:dyDescent="0.2">
      <c r="A119">
        <v>2340</v>
      </c>
      <c r="B119">
        <f t="shared" si="3"/>
        <v>39</v>
      </c>
      <c r="C119">
        <v>5.31</v>
      </c>
      <c r="D119" t="s">
        <v>366</v>
      </c>
    </row>
    <row r="120" spans="1:4" x14ac:dyDescent="0.2">
      <c r="A120">
        <v>2360</v>
      </c>
      <c r="B120">
        <f t="shared" si="3"/>
        <v>39.333333333333336</v>
      </c>
      <c r="C120">
        <v>5.98</v>
      </c>
      <c r="D120" t="s">
        <v>366</v>
      </c>
    </row>
    <row r="121" spans="1:4" x14ac:dyDescent="0.2">
      <c r="A121">
        <v>2380</v>
      </c>
      <c r="B121">
        <f t="shared" si="3"/>
        <v>39.666666666666664</v>
      </c>
      <c r="C121">
        <v>4.6500000000000004</v>
      </c>
      <c r="D121" t="s">
        <v>366</v>
      </c>
    </row>
    <row r="122" spans="1:4" x14ac:dyDescent="0.2">
      <c r="A122">
        <v>2400</v>
      </c>
      <c r="B122">
        <f t="shared" si="3"/>
        <v>40</v>
      </c>
      <c r="C122">
        <v>2.46</v>
      </c>
      <c r="D122" t="s">
        <v>366</v>
      </c>
    </row>
    <row r="123" spans="1:4" x14ac:dyDescent="0.2">
      <c r="A123">
        <v>2420</v>
      </c>
      <c r="B123">
        <f t="shared" si="3"/>
        <v>40.333333333333336</v>
      </c>
      <c r="C123">
        <v>2.41</v>
      </c>
      <c r="D123" t="s">
        <v>366</v>
      </c>
    </row>
    <row r="124" spans="1:4" x14ac:dyDescent="0.2">
      <c r="A124">
        <v>2440</v>
      </c>
      <c r="B124">
        <f t="shared" si="3"/>
        <v>40.666666666666664</v>
      </c>
      <c r="C124">
        <v>2.0299999999999998</v>
      </c>
      <c r="D124" t="s">
        <v>366</v>
      </c>
    </row>
    <row r="125" spans="1:4" x14ac:dyDescent="0.2">
      <c r="A125">
        <v>0</v>
      </c>
      <c r="B125">
        <f t="shared" ref="B125:B188" si="4">A125/60</f>
        <v>0</v>
      </c>
      <c r="C125">
        <v>1.56</v>
      </c>
      <c r="D125" t="s">
        <v>367</v>
      </c>
    </row>
    <row r="126" spans="1:4" x14ac:dyDescent="0.2">
      <c r="A126">
        <v>20</v>
      </c>
      <c r="B126">
        <f t="shared" si="4"/>
        <v>0.33333333333333331</v>
      </c>
      <c r="C126">
        <v>6.36</v>
      </c>
      <c r="D126" t="s">
        <v>367</v>
      </c>
    </row>
    <row r="127" spans="1:4" x14ac:dyDescent="0.2">
      <c r="A127">
        <v>40</v>
      </c>
      <c r="B127">
        <f t="shared" si="4"/>
        <v>0.66666666666666663</v>
      </c>
      <c r="C127">
        <v>9.98</v>
      </c>
      <c r="D127" t="s">
        <v>367</v>
      </c>
    </row>
    <row r="128" spans="1:4" x14ac:dyDescent="0.2">
      <c r="A128">
        <v>60</v>
      </c>
      <c r="B128">
        <f t="shared" si="4"/>
        <v>1</v>
      </c>
      <c r="C128">
        <v>13.98</v>
      </c>
      <c r="D128" t="s">
        <v>367</v>
      </c>
    </row>
    <row r="129" spans="1:4" x14ac:dyDescent="0.2">
      <c r="A129">
        <v>80</v>
      </c>
      <c r="B129">
        <f t="shared" si="4"/>
        <v>1.3333333333333333</v>
      </c>
      <c r="C129">
        <v>16.73</v>
      </c>
      <c r="D129" t="s">
        <v>367</v>
      </c>
    </row>
    <row r="130" spans="1:4" x14ac:dyDescent="0.2">
      <c r="A130">
        <v>100</v>
      </c>
      <c r="B130">
        <f t="shared" si="4"/>
        <v>1.6666666666666667</v>
      </c>
      <c r="C130">
        <v>18.43</v>
      </c>
      <c r="D130" t="s">
        <v>367</v>
      </c>
    </row>
    <row r="131" spans="1:4" x14ac:dyDescent="0.2">
      <c r="A131">
        <v>120</v>
      </c>
      <c r="B131">
        <f t="shared" si="4"/>
        <v>2</v>
      </c>
      <c r="C131">
        <v>18.149999999999999</v>
      </c>
      <c r="D131" t="s">
        <v>367</v>
      </c>
    </row>
    <row r="132" spans="1:4" x14ac:dyDescent="0.2">
      <c r="A132">
        <v>140</v>
      </c>
      <c r="B132">
        <f t="shared" si="4"/>
        <v>2.3333333333333335</v>
      </c>
      <c r="C132">
        <v>18</v>
      </c>
      <c r="D132" t="s">
        <v>367</v>
      </c>
    </row>
    <row r="133" spans="1:4" x14ac:dyDescent="0.2">
      <c r="A133">
        <v>160</v>
      </c>
      <c r="B133">
        <f t="shared" si="4"/>
        <v>2.6666666666666665</v>
      </c>
      <c r="C133">
        <v>18.87</v>
      </c>
      <c r="D133" t="s">
        <v>367</v>
      </c>
    </row>
    <row r="134" spans="1:4" x14ac:dyDescent="0.2">
      <c r="A134">
        <v>180</v>
      </c>
      <c r="B134">
        <f t="shared" si="4"/>
        <v>3</v>
      </c>
      <c r="C134">
        <v>19.170000000000002</v>
      </c>
      <c r="D134" t="s">
        <v>367</v>
      </c>
    </row>
    <row r="135" spans="1:4" x14ac:dyDescent="0.2">
      <c r="A135">
        <v>200</v>
      </c>
      <c r="B135">
        <f t="shared" si="4"/>
        <v>3.3333333333333335</v>
      </c>
      <c r="C135">
        <v>18.809999999999999</v>
      </c>
      <c r="D135" t="s">
        <v>367</v>
      </c>
    </row>
    <row r="136" spans="1:4" x14ac:dyDescent="0.2">
      <c r="A136">
        <v>220</v>
      </c>
      <c r="B136">
        <f t="shared" si="4"/>
        <v>3.6666666666666665</v>
      </c>
      <c r="C136">
        <v>18.8</v>
      </c>
      <c r="D136" t="s">
        <v>367</v>
      </c>
    </row>
    <row r="137" spans="1:4" x14ac:dyDescent="0.2">
      <c r="A137">
        <v>240</v>
      </c>
      <c r="B137">
        <f t="shared" si="4"/>
        <v>4</v>
      </c>
      <c r="C137">
        <v>18.510000000000002</v>
      </c>
      <c r="D137" t="s">
        <v>367</v>
      </c>
    </row>
    <row r="138" spans="1:4" x14ac:dyDescent="0.2">
      <c r="A138">
        <v>260</v>
      </c>
      <c r="B138">
        <f t="shared" si="4"/>
        <v>4.333333333333333</v>
      </c>
      <c r="C138">
        <v>18.899999999999999</v>
      </c>
      <c r="D138" t="s">
        <v>367</v>
      </c>
    </row>
    <row r="139" spans="1:4" x14ac:dyDescent="0.2">
      <c r="A139">
        <v>280</v>
      </c>
      <c r="B139">
        <f t="shared" si="4"/>
        <v>4.666666666666667</v>
      </c>
      <c r="C139">
        <v>18.579999999999998</v>
      </c>
      <c r="D139" t="s">
        <v>367</v>
      </c>
    </row>
    <row r="140" spans="1:4" x14ac:dyDescent="0.2">
      <c r="A140">
        <v>300</v>
      </c>
      <c r="B140">
        <f t="shared" si="4"/>
        <v>5</v>
      </c>
      <c r="C140">
        <v>18.670000000000002</v>
      </c>
      <c r="D140" t="s">
        <v>367</v>
      </c>
    </row>
    <row r="141" spans="1:4" x14ac:dyDescent="0.2">
      <c r="A141">
        <v>320</v>
      </c>
      <c r="B141">
        <f t="shared" si="4"/>
        <v>5.333333333333333</v>
      </c>
      <c r="C141">
        <v>19.59</v>
      </c>
      <c r="D141" t="s">
        <v>367</v>
      </c>
    </row>
    <row r="142" spans="1:4" x14ac:dyDescent="0.2">
      <c r="A142">
        <v>340</v>
      </c>
      <c r="B142">
        <f t="shared" si="4"/>
        <v>5.666666666666667</v>
      </c>
      <c r="C142">
        <v>19.55</v>
      </c>
      <c r="D142" t="s">
        <v>367</v>
      </c>
    </row>
    <row r="143" spans="1:4" x14ac:dyDescent="0.2">
      <c r="A143">
        <v>360</v>
      </c>
      <c r="B143">
        <f t="shared" si="4"/>
        <v>6</v>
      </c>
      <c r="C143">
        <v>19.97</v>
      </c>
      <c r="D143" t="s">
        <v>367</v>
      </c>
    </row>
    <row r="144" spans="1:4" x14ac:dyDescent="0.2">
      <c r="A144">
        <v>380</v>
      </c>
      <c r="B144">
        <f t="shared" si="4"/>
        <v>6.333333333333333</v>
      </c>
      <c r="C144">
        <v>19.55</v>
      </c>
      <c r="D144" t="s">
        <v>367</v>
      </c>
    </row>
    <row r="145" spans="1:4" x14ac:dyDescent="0.2">
      <c r="A145">
        <v>400</v>
      </c>
      <c r="B145">
        <f t="shared" si="4"/>
        <v>6.666666666666667</v>
      </c>
      <c r="C145">
        <v>19.72</v>
      </c>
      <c r="D145" t="s">
        <v>367</v>
      </c>
    </row>
    <row r="146" spans="1:4" x14ac:dyDescent="0.2">
      <c r="A146">
        <v>420</v>
      </c>
      <c r="B146">
        <f t="shared" si="4"/>
        <v>7</v>
      </c>
      <c r="C146">
        <v>19.68</v>
      </c>
      <c r="D146" t="s">
        <v>367</v>
      </c>
    </row>
    <row r="147" spans="1:4" x14ac:dyDescent="0.2">
      <c r="A147">
        <v>440</v>
      </c>
      <c r="B147">
        <f t="shared" si="4"/>
        <v>7.333333333333333</v>
      </c>
      <c r="C147">
        <v>20.47</v>
      </c>
      <c r="D147" t="s">
        <v>367</v>
      </c>
    </row>
    <row r="148" spans="1:4" x14ac:dyDescent="0.2">
      <c r="A148">
        <v>460</v>
      </c>
      <c r="B148">
        <f t="shared" si="4"/>
        <v>7.666666666666667</v>
      </c>
      <c r="C148">
        <v>21.58</v>
      </c>
      <c r="D148" t="s">
        <v>367</v>
      </c>
    </row>
    <row r="149" spans="1:4" x14ac:dyDescent="0.2">
      <c r="A149">
        <v>480</v>
      </c>
      <c r="B149">
        <f t="shared" si="4"/>
        <v>8</v>
      </c>
      <c r="C149">
        <v>21.97</v>
      </c>
      <c r="D149" t="s">
        <v>367</v>
      </c>
    </row>
    <row r="150" spans="1:4" x14ac:dyDescent="0.2">
      <c r="A150">
        <v>500</v>
      </c>
      <c r="B150">
        <f t="shared" si="4"/>
        <v>8.3333333333333339</v>
      </c>
      <c r="C150">
        <v>21.9</v>
      </c>
      <c r="D150" t="s">
        <v>367</v>
      </c>
    </row>
    <row r="151" spans="1:4" x14ac:dyDescent="0.2">
      <c r="A151">
        <v>520</v>
      </c>
      <c r="B151">
        <f t="shared" si="4"/>
        <v>8.6666666666666661</v>
      </c>
      <c r="C151">
        <v>21.57</v>
      </c>
      <c r="D151" t="s">
        <v>367</v>
      </c>
    </row>
    <row r="152" spans="1:4" x14ac:dyDescent="0.2">
      <c r="A152">
        <v>540</v>
      </c>
      <c r="B152">
        <f t="shared" si="4"/>
        <v>9</v>
      </c>
      <c r="C152">
        <v>21.25</v>
      </c>
      <c r="D152" t="s">
        <v>367</v>
      </c>
    </row>
    <row r="153" spans="1:4" x14ac:dyDescent="0.2">
      <c r="A153">
        <v>560</v>
      </c>
      <c r="B153">
        <f t="shared" si="4"/>
        <v>9.3333333333333339</v>
      </c>
      <c r="C153">
        <v>20.81</v>
      </c>
      <c r="D153" t="s">
        <v>367</v>
      </c>
    </row>
    <row r="154" spans="1:4" x14ac:dyDescent="0.2">
      <c r="A154">
        <v>580</v>
      </c>
      <c r="B154">
        <f t="shared" si="4"/>
        <v>9.6666666666666661</v>
      </c>
      <c r="C154">
        <v>20.53</v>
      </c>
      <c r="D154" t="s">
        <v>367</v>
      </c>
    </row>
    <row r="155" spans="1:4" x14ac:dyDescent="0.2">
      <c r="A155">
        <v>600</v>
      </c>
      <c r="B155">
        <f t="shared" si="4"/>
        <v>10</v>
      </c>
      <c r="C155">
        <v>20.5</v>
      </c>
      <c r="D155" t="s">
        <v>367</v>
      </c>
    </row>
    <row r="156" spans="1:4" x14ac:dyDescent="0.2">
      <c r="A156">
        <v>620</v>
      </c>
      <c r="B156">
        <f t="shared" si="4"/>
        <v>10.333333333333334</v>
      </c>
      <c r="C156">
        <v>20.57</v>
      </c>
      <c r="D156" t="s">
        <v>367</v>
      </c>
    </row>
    <row r="157" spans="1:4" x14ac:dyDescent="0.2">
      <c r="A157">
        <v>640</v>
      </c>
      <c r="B157">
        <f t="shared" si="4"/>
        <v>10.666666666666666</v>
      </c>
      <c r="C157">
        <v>20.329999999999998</v>
      </c>
      <c r="D157" t="s">
        <v>367</v>
      </c>
    </row>
    <row r="158" spans="1:4" x14ac:dyDescent="0.2">
      <c r="A158">
        <v>660</v>
      </c>
      <c r="B158">
        <f t="shared" si="4"/>
        <v>11</v>
      </c>
      <c r="C158">
        <v>21.42</v>
      </c>
      <c r="D158" t="s">
        <v>367</v>
      </c>
    </row>
    <row r="159" spans="1:4" x14ac:dyDescent="0.2">
      <c r="A159">
        <v>680</v>
      </c>
      <c r="B159">
        <f t="shared" si="4"/>
        <v>11.333333333333334</v>
      </c>
      <c r="C159">
        <v>20.87</v>
      </c>
      <c r="D159" t="s">
        <v>367</v>
      </c>
    </row>
    <row r="160" spans="1:4" x14ac:dyDescent="0.2">
      <c r="A160">
        <v>700</v>
      </c>
      <c r="B160">
        <f t="shared" si="4"/>
        <v>11.666666666666666</v>
      </c>
      <c r="C160">
        <v>20.420000000000002</v>
      </c>
      <c r="D160" t="s">
        <v>367</v>
      </c>
    </row>
    <row r="161" spans="1:4" x14ac:dyDescent="0.2">
      <c r="A161">
        <v>720</v>
      </c>
      <c r="B161">
        <f t="shared" si="4"/>
        <v>12</v>
      </c>
      <c r="C161">
        <v>20.239999999999998</v>
      </c>
      <c r="D161" t="s">
        <v>367</v>
      </c>
    </row>
    <row r="162" spans="1:4" x14ac:dyDescent="0.2">
      <c r="A162">
        <v>740</v>
      </c>
      <c r="B162">
        <f t="shared" si="4"/>
        <v>12.333333333333334</v>
      </c>
      <c r="C162">
        <v>20.82</v>
      </c>
      <c r="D162" t="s">
        <v>367</v>
      </c>
    </row>
    <row r="163" spans="1:4" x14ac:dyDescent="0.2">
      <c r="A163">
        <v>760</v>
      </c>
      <c r="B163">
        <f t="shared" si="4"/>
        <v>12.666666666666666</v>
      </c>
      <c r="C163">
        <v>20.49</v>
      </c>
      <c r="D163" t="s">
        <v>367</v>
      </c>
    </row>
    <row r="164" spans="1:4" x14ac:dyDescent="0.2">
      <c r="A164">
        <v>780</v>
      </c>
      <c r="B164">
        <f t="shared" si="4"/>
        <v>13</v>
      </c>
      <c r="C164">
        <v>19.82</v>
      </c>
      <c r="D164" t="s">
        <v>367</v>
      </c>
    </row>
    <row r="165" spans="1:4" x14ac:dyDescent="0.2">
      <c r="A165">
        <v>800</v>
      </c>
      <c r="B165">
        <f t="shared" si="4"/>
        <v>13.333333333333334</v>
      </c>
      <c r="C165">
        <v>20.059999999999999</v>
      </c>
      <c r="D165" t="s">
        <v>367</v>
      </c>
    </row>
    <row r="166" spans="1:4" x14ac:dyDescent="0.2">
      <c r="A166">
        <v>820</v>
      </c>
      <c r="B166">
        <f t="shared" si="4"/>
        <v>13.666666666666666</v>
      </c>
      <c r="C166">
        <v>18.7</v>
      </c>
      <c r="D166" t="s">
        <v>367</v>
      </c>
    </row>
    <row r="167" spans="1:4" x14ac:dyDescent="0.2">
      <c r="A167">
        <v>840</v>
      </c>
      <c r="B167">
        <f t="shared" si="4"/>
        <v>14</v>
      </c>
      <c r="C167">
        <v>19.25</v>
      </c>
      <c r="D167" t="s">
        <v>367</v>
      </c>
    </row>
    <row r="168" spans="1:4" x14ac:dyDescent="0.2">
      <c r="A168">
        <v>860</v>
      </c>
      <c r="B168">
        <f t="shared" si="4"/>
        <v>14.333333333333334</v>
      </c>
      <c r="C168">
        <v>18.88</v>
      </c>
      <c r="D168" t="s">
        <v>367</v>
      </c>
    </row>
    <row r="169" spans="1:4" x14ac:dyDescent="0.2">
      <c r="A169">
        <v>880</v>
      </c>
      <c r="B169">
        <f t="shared" si="4"/>
        <v>14.666666666666666</v>
      </c>
      <c r="C169">
        <v>19.09</v>
      </c>
      <c r="D169" t="s">
        <v>367</v>
      </c>
    </row>
    <row r="170" spans="1:4" x14ac:dyDescent="0.2">
      <c r="A170">
        <v>900</v>
      </c>
      <c r="B170">
        <f t="shared" si="4"/>
        <v>15</v>
      </c>
      <c r="C170">
        <v>20.02</v>
      </c>
      <c r="D170" t="s">
        <v>367</v>
      </c>
    </row>
    <row r="171" spans="1:4" x14ac:dyDescent="0.2">
      <c r="A171">
        <v>920</v>
      </c>
      <c r="B171">
        <f t="shared" si="4"/>
        <v>15.333333333333334</v>
      </c>
      <c r="C171">
        <v>19.55</v>
      </c>
      <c r="D171" t="s">
        <v>367</v>
      </c>
    </row>
    <row r="172" spans="1:4" x14ac:dyDescent="0.2">
      <c r="A172">
        <v>940</v>
      </c>
      <c r="B172">
        <f t="shared" si="4"/>
        <v>15.666666666666666</v>
      </c>
      <c r="C172">
        <v>20.97</v>
      </c>
      <c r="D172" t="s">
        <v>367</v>
      </c>
    </row>
    <row r="173" spans="1:4" x14ac:dyDescent="0.2">
      <c r="A173">
        <v>960</v>
      </c>
      <c r="B173">
        <f t="shared" si="4"/>
        <v>16</v>
      </c>
      <c r="C173">
        <v>21</v>
      </c>
      <c r="D173" t="s">
        <v>367</v>
      </c>
    </row>
    <row r="174" spans="1:4" x14ac:dyDescent="0.2">
      <c r="A174">
        <v>980</v>
      </c>
      <c r="B174">
        <f t="shared" si="4"/>
        <v>16.333333333333332</v>
      </c>
      <c r="C174">
        <v>19.84</v>
      </c>
      <c r="D174" t="s">
        <v>367</v>
      </c>
    </row>
    <row r="175" spans="1:4" x14ac:dyDescent="0.2">
      <c r="A175">
        <v>1000</v>
      </c>
      <c r="B175">
        <f t="shared" si="4"/>
        <v>16.666666666666668</v>
      </c>
      <c r="C175">
        <v>19.52</v>
      </c>
      <c r="D175" t="s">
        <v>367</v>
      </c>
    </row>
    <row r="176" spans="1:4" x14ac:dyDescent="0.2">
      <c r="A176">
        <v>1020</v>
      </c>
      <c r="B176">
        <f t="shared" si="4"/>
        <v>17</v>
      </c>
      <c r="C176">
        <v>19.79</v>
      </c>
      <c r="D176" t="s">
        <v>367</v>
      </c>
    </row>
    <row r="177" spans="1:4" x14ac:dyDescent="0.2">
      <c r="A177">
        <v>1040</v>
      </c>
      <c r="B177">
        <f t="shared" si="4"/>
        <v>17.333333333333332</v>
      </c>
      <c r="C177">
        <v>20.54</v>
      </c>
      <c r="D177" t="s">
        <v>367</v>
      </c>
    </row>
    <row r="178" spans="1:4" x14ac:dyDescent="0.2">
      <c r="A178">
        <v>1060</v>
      </c>
      <c r="B178">
        <f t="shared" si="4"/>
        <v>17.666666666666668</v>
      </c>
      <c r="C178">
        <v>20.6</v>
      </c>
      <c r="D178" t="s">
        <v>367</v>
      </c>
    </row>
    <row r="179" spans="1:4" x14ac:dyDescent="0.2">
      <c r="A179">
        <v>1080</v>
      </c>
      <c r="B179">
        <f t="shared" si="4"/>
        <v>18</v>
      </c>
      <c r="C179">
        <v>19.93</v>
      </c>
      <c r="D179" t="s">
        <v>367</v>
      </c>
    </row>
    <row r="180" spans="1:4" x14ac:dyDescent="0.2">
      <c r="A180">
        <v>1100</v>
      </c>
      <c r="B180">
        <f t="shared" si="4"/>
        <v>18.333333333333332</v>
      </c>
      <c r="C180">
        <v>20.48</v>
      </c>
      <c r="D180" t="s">
        <v>367</v>
      </c>
    </row>
    <row r="181" spans="1:4" x14ac:dyDescent="0.2">
      <c r="A181">
        <v>1120</v>
      </c>
      <c r="B181">
        <f t="shared" si="4"/>
        <v>18.666666666666668</v>
      </c>
      <c r="C181">
        <v>20.22</v>
      </c>
      <c r="D181" t="s">
        <v>367</v>
      </c>
    </row>
    <row r="182" spans="1:4" x14ac:dyDescent="0.2">
      <c r="A182">
        <v>1140</v>
      </c>
      <c r="B182">
        <f t="shared" si="4"/>
        <v>19</v>
      </c>
      <c r="C182">
        <v>20.55</v>
      </c>
      <c r="D182" t="s">
        <v>367</v>
      </c>
    </row>
    <row r="183" spans="1:4" x14ac:dyDescent="0.2">
      <c r="A183">
        <v>1160</v>
      </c>
      <c r="B183">
        <f t="shared" si="4"/>
        <v>19.333333333333332</v>
      </c>
      <c r="C183">
        <v>20.62</v>
      </c>
      <c r="D183" t="s">
        <v>367</v>
      </c>
    </row>
    <row r="184" spans="1:4" x14ac:dyDescent="0.2">
      <c r="A184">
        <v>1180</v>
      </c>
      <c r="B184">
        <f t="shared" si="4"/>
        <v>19.666666666666668</v>
      </c>
      <c r="C184">
        <v>20.43</v>
      </c>
      <c r="D184" t="s">
        <v>367</v>
      </c>
    </row>
    <row r="185" spans="1:4" x14ac:dyDescent="0.2">
      <c r="A185">
        <v>1200</v>
      </c>
      <c r="B185">
        <f t="shared" si="4"/>
        <v>20</v>
      </c>
      <c r="C185">
        <v>20.3</v>
      </c>
      <c r="D185" t="s">
        <v>367</v>
      </c>
    </row>
    <row r="186" spans="1:4" x14ac:dyDescent="0.2">
      <c r="A186">
        <v>1220</v>
      </c>
      <c r="B186">
        <f t="shared" si="4"/>
        <v>20.333333333333332</v>
      </c>
      <c r="C186">
        <v>20.03</v>
      </c>
      <c r="D186" t="s">
        <v>367</v>
      </c>
    </row>
    <row r="187" spans="1:4" x14ac:dyDescent="0.2">
      <c r="A187">
        <v>1240</v>
      </c>
      <c r="B187">
        <f t="shared" si="4"/>
        <v>20.666666666666668</v>
      </c>
      <c r="C187">
        <v>19.850000000000001</v>
      </c>
      <c r="D187" t="s">
        <v>367</v>
      </c>
    </row>
    <row r="188" spans="1:4" x14ac:dyDescent="0.2">
      <c r="A188">
        <v>1260</v>
      </c>
      <c r="B188">
        <f t="shared" si="4"/>
        <v>21</v>
      </c>
      <c r="C188">
        <v>19.78</v>
      </c>
      <c r="D188" t="s">
        <v>367</v>
      </c>
    </row>
    <row r="189" spans="1:4" x14ac:dyDescent="0.2">
      <c r="A189">
        <v>1280</v>
      </c>
      <c r="B189">
        <f t="shared" ref="B189:B252" si="5">A189/60</f>
        <v>21.333333333333332</v>
      </c>
      <c r="C189">
        <v>19.690000000000001</v>
      </c>
      <c r="D189" t="s">
        <v>367</v>
      </c>
    </row>
    <row r="190" spans="1:4" x14ac:dyDescent="0.2">
      <c r="A190">
        <v>1300</v>
      </c>
      <c r="B190">
        <f t="shared" si="5"/>
        <v>21.666666666666668</v>
      </c>
      <c r="C190">
        <v>19.329999999999998</v>
      </c>
      <c r="D190" t="s">
        <v>367</v>
      </c>
    </row>
    <row r="191" spans="1:4" x14ac:dyDescent="0.2">
      <c r="A191">
        <v>1320</v>
      </c>
      <c r="B191">
        <f t="shared" si="5"/>
        <v>22</v>
      </c>
      <c r="C191">
        <v>19.41</v>
      </c>
      <c r="D191" t="s">
        <v>367</v>
      </c>
    </row>
    <row r="192" spans="1:4" x14ac:dyDescent="0.2">
      <c r="A192">
        <v>1340</v>
      </c>
      <c r="B192">
        <f t="shared" si="5"/>
        <v>22.333333333333332</v>
      </c>
      <c r="C192">
        <v>19.510000000000002</v>
      </c>
      <c r="D192" t="s">
        <v>367</v>
      </c>
    </row>
    <row r="193" spans="1:4" x14ac:dyDescent="0.2">
      <c r="A193">
        <v>1360</v>
      </c>
      <c r="B193">
        <f t="shared" si="5"/>
        <v>22.666666666666668</v>
      </c>
      <c r="C193">
        <v>19.399999999999999</v>
      </c>
      <c r="D193" t="s">
        <v>367</v>
      </c>
    </row>
    <row r="194" spans="1:4" x14ac:dyDescent="0.2">
      <c r="A194">
        <v>1380</v>
      </c>
      <c r="B194">
        <f t="shared" si="5"/>
        <v>23</v>
      </c>
      <c r="C194">
        <v>19.14</v>
      </c>
      <c r="D194" t="s">
        <v>367</v>
      </c>
    </row>
    <row r="195" spans="1:4" x14ac:dyDescent="0.2">
      <c r="A195">
        <v>1400</v>
      </c>
      <c r="B195">
        <f t="shared" si="5"/>
        <v>23.333333333333332</v>
      </c>
      <c r="C195">
        <v>18.899999999999999</v>
      </c>
      <c r="D195" t="s">
        <v>367</v>
      </c>
    </row>
    <row r="196" spans="1:4" x14ac:dyDescent="0.2">
      <c r="A196">
        <v>1420</v>
      </c>
      <c r="B196">
        <f t="shared" si="5"/>
        <v>23.666666666666668</v>
      </c>
      <c r="C196">
        <v>19.05</v>
      </c>
      <c r="D196" t="s">
        <v>367</v>
      </c>
    </row>
    <row r="197" spans="1:4" x14ac:dyDescent="0.2">
      <c r="A197">
        <v>1440</v>
      </c>
      <c r="B197">
        <f t="shared" si="5"/>
        <v>24</v>
      </c>
      <c r="C197">
        <v>18.82</v>
      </c>
      <c r="D197" t="s">
        <v>367</v>
      </c>
    </row>
    <row r="198" spans="1:4" x14ac:dyDescent="0.2">
      <c r="A198">
        <v>1460</v>
      </c>
      <c r="B198">
        <f t="shared" si="5"/>
        <v>24.333333333333332</v>
      </c>
      <c r="C198">
        <v>19.149999999999999</v>
      </c>
      <c r="D198" t="s">
        <v>367</v>
      </c>
    </row>
    <row r="199" spans="1:4" x14ac:dyDescent="0.2">
      <c r="A199">
        <v>1480</v>
      </c>
      <c r="B199">
        <f t="shared" si="5"/>
        <v>24.666666666666668</v>
      </c>
      <c r="C199">
        <v>19.43</v>
      </c>
      <c r="D199" t="s">
        <v>367</v>
      </c>
    </row>
    <row r="200" spans="1:4" x14ac:dyDescent="0.2">
      <c r="A200">
        <v>1500</v>
      </c>
      <c r="B200">
        <f t="shared" si="5"/>
        <v>25</v>
      </c>
      <c r="C200">
        <v>18.37</v>
      </c>
      <c r="D200" t="s">
        <v>367</v>
      </c>
    </row>
    <row r="201" spans="1:4" x14ac:dyDescent="0.2">
      <c r="A201">
        <v>1520</v>
      </c>
      <c r="B201">
        <f t="shared" si="5"/>
        <v>25.333333333333332</v>
      </c>
      <c r="C201">
        <v>18.11</v>
      </c>
      <c r="D201" t="s">
        <v>367</v>
      </c>
    </row>
    <row r="202" spans="1:4" x14ac:dyDescent="0.2">
      <c r="A202">
        <v>1540</v>
      </c>
      <c r="B202">
        <f t="shared" si="5"/>
        <v>25.666666666666668</v>
      </c>
      <c r="C202">
        <v>17.96</v>
      </c>
      <c r="D202" t="s">
        <v>367</v>
      </c>
    </row>
    <row r="203" spans="1:4" x14ac:dyDescent="0.2">
      <c r="A203">
        <v>1560</v>
      </c>
      <c r="B203">
        <f t="shared" si="5"/>
        <v>26</v>
      </c>
      <c r="C203">
        <v>17.940000000000001</v>
      </c>
      <c r="D203" t="s">
        <v>367</v>
      </c>
    </row>
    <row r="204" spans="1:4" x14ac:dyDescent="0.2">
      <c r="A204">
        <v>1580</v>
      </c>
      <c r="B204">
        <f t="shared" si="5"/>
        <v>26.333333333333332</v>
      </c>
      <c r="C204">
        <v>17.739999999999998</v>
      </c>
      <c r="D204" t="s">
        <v>367</v>
      </c>
    </row>
    <row r="205" spans="1:4" x14ac:dyDescent="0.2">
      <c r="A205">
        <v>1600</v>
      </c>
      <c r="B205">
        <f t="shared" si="5"/>
        <v>26.666666666666668</v>
      </c>
      <c r="C205">
        <v>17.809999999999999</v>
      </c>
      <c r="D205" t="s">
        <v>367</v>
      </c>
    </row>
    <row r="206" spans="1:4" x14ac:dyDescent="0.2">
      <c r="A206">
        <v>1620</v>
      </c>
      <c r="B206">
        <f t="shared" si="5"/>
        <v>27</v>
      </c>
      <c r="C206">
        <v>18.22</v>
      </c>
      <c r="D206" t="s">
        <v>367</v>
      </c>
    </row>
    <row r="207" spans="1:4" x14ac:dyDescent="0.2">
      <c r="A207">
        <v>1640</v>
      </c>
      <c r="B207">
        <f t="shared" si="5"/>
        <v>27.333333333333332</v>
      </c>
      <c r="C207">
        <v>17.46</v>
      </c>
      <c r="D207" t="s">
        <v>367</v>
      </c>
    </row>
    <row r="208" spans="1:4" x14ac:dyDescent="0.2">
      <c r="A208">
        <v>1660</v>
      </c>
      <c r="B208">
        <f t="shared" si="5"/>
        <v>27.666666666666668</v>
      </c>
      <c r="C208">
        <v>17.5</v>
      </c>
      <c r="D208" t="s">
        <v>367</v>
      </c>
    </row>
    <row r="209" spans="1:4" x14ac:dyDescent="0.2">
      <c r="A209">
        <v>1680</v>
      </c>
      <c r="B209">
        <f t="shared" si="5"/>
        <v>28</v>
      </c>
      <c r="C209">
        <v>18.11</v>
      </c>
      <c r="D209" t="s">
        <v>367</v>
      </c>
    </row>
    <row r="210" spans="1:4" x14ac:dyDescent="0.2">
      <c r="A210">
        <v>1700</v>
      </c>
      <c r="B210">
        <f t="shared" si="5"/>
        <v>28.333333333333332</v>
      </c>
      <c r="C210">
        <v>19.440000000000001</v>
      </c>
      <c r="D210" t="s">
        <v>367</v>
      </c>
    </row>
    <row r="211" spans="1:4" x14ac:dyDescent="0.2">
      <c r="A211">
        <v>1720</v>
      </c>
      <c r="B211">
        <f t="shared" si="5"/>
        <v>28.666666666666668</v>
      </c>
      <c r="C211">
        <v>19.55</v>
      </c>
      <c r="D211" t="s">
        <v>367</v>
      </c>
    </row>
    <row r="212" spans="1:4" x14ac:dyDescent="0.2">
      <c r="A212">
        <v>1740</v>
      </c>
      <c r="B212">
        <f t="shared" si="5"/>
        <v>29</v>
      </c>
      <c r="C212">
        <v>19.93</v>
      </c>
      <c r="D212" t="s">
        <v>367</v>
      </c>
    </row>
    <row r="213" spans="1:4" x14ac:dyDescent="0.2">
      <c r="A213">
        <v>1760</v>
      </c>
      <c r="B213">
        <f t="shared" si="5"/>
        <v>29.333333333333332</v>
      </c>
      <c r="C213">
        <v>17.690000000000001</v>
      </c>
      <c r="D213" t="s">
        <v>367</v>
      </c>
    </row>
    <row r="214" spans="1:4" x14ac:dyDescent="0.2">
      <c r="A214">
        <v>1780</v>
      </c>
      <c r="B214">
        <f t="shared" si="5"/>
        <v>29.666666666666668</v>
      </c>
      <c r="C214">
        <v>17.09</v>
      </c>
      <c r="D214" t="s">
        <v>367</v>
      </c>
    </row>
    <row r="215" spans="1:4" x14ac:dyDescent="0.2">
      <c r="A215">
        <v>1800</v>
      </c>
      <c r="B215">
        <f t="shared" si="5"/>
        <v>30</v>
      </c>
      <c r="C215">
        <v>16.25</v>
      </c>
      <c r="D215" t="s">
        <v>367</v>
      </c>
    </row>
    <row r="216" spans="1:4" x14ac:dyDescent="0.2">
      <c r="A216">
        <v>1820</v>
      </c>
      <c r="B216">
        <f t="shared" si="5"/>
        <v>30.333333333333332</v>
      </c>
      <c r="C216">
        <v>14.85</v>
      </c>
      <c r="D216" t="s">
        <v>367</v>
      </c>
    </row>
    <row r="217" spans="1:4" x14ac:dyDescent="0.2">
      <c r="A217">
        <v>1840</v>
      </c>
      <c r="B217">
        <f t="shared" si="5"/>
        <v>30.666666666666668</v>
      </c>
      <c r="C217">
        <v>12.87</v>
      </c>
      <c r="D217" t="s">
        <v>367</v>
      </c>
    </row>
    <row r="218" spans="1:4" x14ac:dyDescent="0.2">
      <c r="A218">
        <v>1860</v>
      </c>
      <c r="B218">
        <f t="shared" si="5"/>
        <v>31</v>
      </c>
      <c r="C218">
        <v>11.34</v>
      </c>
      <c r="D218" t="s">
        <v>367</v>
      </c>
    </row>
    <row r="219" spans="1:4" x14ac:dyDescent="0.2">
      <c r="A219">
        <v>1880</v>
      </c>
      <c r="B219">
        <f t="shared" si="5"/>
        <v>31.333333333333332</v>
      </c>
      <c r="C219">
        <v>11.34</v>
      </c>
      <c r="D219" t="s">
        <v>367</v>
      </c>
    </row>
    <row r="220" spans="1:4" x14ac:dyDescent="0.2">
      <c r="A220">
        <v>1900</v>
      </c>
      <c r="B220">
        <f t="shared" si="5"/>
        <v>31.666666666666668</v>
      </c>
      <c r="C220">
        <v>10.66</v>
      </c>
      <c r="D220" t="s">
        <v>367</v>
      </c>
    </row>
    <row r="221" spans="1:4" x14ac:dyDescent="0.2">
      <c r="A221">
        <v>1920</v>
      </c>
      <c r="B221">
        <f t="shared" si="5"/>
        <v>32</v>
      </c>
      <c r="C221">
        <v>9.84</v>
      </c>
      <c r="D221" t="s">
        <v>367</v>
      </c>
    </row>
    <row r="222" spans="1:4" x14ac:dyDescent="0.2">
      <c r="A222">
        <v>1940</v>
      </c>
      <c r="B222">
        <f t="shared" si="5"/>
        <v>32.333333333333336</v>
      </c>
      <c r="C222">
        <v>8.3800000000000008</v>
      </c>
      <c r="D222" t="s">
        <v>367</v>
      </c>
    </row>
    <row r="223" spans="1:4" x14ac:dyDescent="0.2">
      <c r="A223">
        <v>1960</v>
      </c>
      <c r="B223">
        <f t="shared" si="5"/>
        <v>32.666666666666664</v>
      </c>
      <c r="C223">
        <v>7.06</v>
      </c>
      <c r="D223" t="s">
        <v>367</v>
      </c>
    </row>
    <row r="224" spans="1:4" x14ac:dyDescent="0.2">
      <c r="A224">
        <v>1980</v>
      </c>
      <c r="B224">
        <f t="shared" si="5"/>
        <v>33</v>
      </c>
      <c r="C224">
        <v>5.0999999999999996</v>
      </c>
      <c r="D224" t="s">
        <v>367</v>
      </c>
    </row>
    <row r="225" spans="1:4" x14ac:dyDescent="0.2">
      <c r="A225">
        <v>2000</v>
      </c>
      <c r="B225">
        <f t="shared" si="5"/>
        <v>33.333333333333336</v>
      </c>
      <c r="C225">
        <v>4.16</v>
      </c>
      <c r="D225" t="s">
        <v>367</v>
      </c>
    </row>
    <row r="226" spans="1:4" x14ac:dyDescent="0.2">
      <c r="A226">
        <v>2020</v>
      </c>
      <c r="B226">
        <f t="shared" si="5"/>
        <v>33.666666666666664</v>
      </c>
      <c r="C226">
        <v>4.72</v>
      </c>
      <c r="D226" t="s">
        <v>367</v>
      </c>
    </row>
    <row r="227" spans="1:4" x14ac:dyDescent="0.2">
      <c r="A227">
        <v>2040</v>
      </c>
      <c r="B227">
        <f t="shared" si="5"/>
        <v>34</v>
      </c>
      <c r="C227">
        <v>4.75</v>
      </c>
      <c r="D227" t="s">
        <v>367</v>
      </c>
    </row>
    <row r="228" spans="1:4" x14ac:dyDescent="0.2">
      <c r="A228">
        <v>2060</v>
      </c>
      <c r="B228">
        <f t="shared" si="5"/>
        <v>34.333333333333336</v>
      </c>
      <c r="C228">
        <v>6.05</v>
      </c>
      <c r="D228" t="s">
        <v>367</v>
      </c>
    </row>
    <row r="229" spans="1:4" x14ac:dyDescent="0.2">
      <c r="A229">
        <v>2080</v>
      </c>
      <c r="B229">
        <f t="shared" si="5"/>
        <v>34.666666666666664</v>
      </c>
      <c r="C229">
        <v>5.19</v>
      </c>
      <c r="D229" t="s">
        <v>367</v>
      </c>
    </row>
    <row r="230" spans="1:4" x14ac:dyDescent="0.2">
      <c r="A230">
        <v>2100</v>
      </c>
      <c r="B230">
        <f t="shared" si="5"/>
        <v>35</v>
      </c>
      <c r="C230">
        <v>5.18</v>
      </c>
      <c r="D230" t="s">
        <v>367</v>
      </c>
    </row>
    <row r="231" spans="1:4" x14ac:dyDescent="0.2">
      <c r="A231">
        <v>2120</v>
      </c>
      <c r="B231">
        <f t="shared" si="5"/>
        <v>35.333333333333336</v>
      </c>
      <c r="C231">
        <v>5.31</v>
      </c>
      <c r="D231" t="s">
        <v>367</v>
      </c>
    </row>
    <row r="232" spans="1:4" x14ac:dyDescent="0.2">
      <c r="A232">
        <v>2140</v>
      </c>
      <c r="B232">
        <f t="shared" si="5"/>
        <v>35.666666666666664</v>
      </c>
      <c r="C232">
        <v>4.5</v>
      </c>
      <c r="D232" t="s">
        <v>367</v>
      </c>
    </row>
    <row r="233" spans="1:4" x14ac:dyDescent="0.2">
      <c r="A233">
        <v>2160</v>
      </c>
      <c r="B233">
        <f t="shared" si="5"/>
        <v>36</v>
      </c>
      <c r="C233">
        <v>5</v>
      </c>
      <c r="D233" t="s">
        <v>367</v>
      </c>
    </row>
    <row r="234" spans="1:4" x14ac:dyDescent="0.2">
      <c r="A234">
        <v>2180</v>
      </c>
      <c r="B234">
        <f t="shared" si="5"/>
        <v>36.333333333333336</v>
      </c>
      <c r="C234">
        <v>4.34</v>
      </c>
      <c r="D234" t="s">
        <v>367</v>
      </c>
    </row>
    <row r="235" spans="1:4" x14ac:dyDescent="0.2">
      <c r="A235">
        <v>2200</v>
      </c>
      <c r="B235">
        <f t="shared" si="5"/>
        <v>36.666666666666664</v>
      </c>
      <c r="C235">
        <v>3.05</v>
      </c>
      <c r="D235" t="s">
        <v>367</v>
      </c>
    </row>
    <row r="236" spans="1:4" x14ac:dyDescent="0.2">
      <c r="A236">
        <v>2220</v>
      </c>
      <c r="B236">
        <f t="shared" si="5"/>
        <v>37</v>
      </c>
      <c r="C236">
        <v>2.96</v>
      </c>
      <c r="D236" t="s">
        <v>367</v>
      </c>
    </row>
    <row r="237" spans="1:4" x14ac:dyDescent="0.2">
      <c r="A237">
        <v>2240</v>
      </c>
      <c r="B237">
        <f t="shared" si="5"/>
        <v>37.333333333333336</v>
      </c>
      <c r="C237">
        <v>1.57</v>
      </c>
      <c r="D237" t="s">
        <v>367</v>
      </c>
    </row>
    <row r="238" spans="1:4" x14ac:dyDescent="0.2">
      <c r="A238">
        <v>0</v>
      </c>
      <c r="B238">
        <f t="shared" si="5"/>
        <v>0</v>
      </c>
      <c r="C238">
        <v>1.39</v>
      </c>
      <c r="D238" t="s">
        <v>116</v>
      </c>
    </row>
    <row r="239" spans="1:4" x14ac:dyDescent="0.2">
      <c r="A239">
        <v>20</v>
      </c>
      <c r="B239">
        <f t="shared" si="5"/>
        <v>0.33333333333333331</v>
      </c>
      <c r="C239">
        <v>0.59</v>
      </c>
      <c r="D239" t="s">
        <v>116</v>
      </c>
    </row>
    <row r="240" spans="1:4" x14ac:dyDescent="0.2">
      <c r="A240">
        <v>40</v>
      </c>
      <c r="B240">
        <f t="shared" si="5"/>
        <v>0.66666666666666663</v>
      </c>
      <c r="C240">
        <v>1.66</v>
      </c>
      <c r="D240" t="s">
        <v>116</v>
      </c>
    </row>
    <row r="241" spans="1:4" x14ac:dyDescent="0.2">
      <c r="A241">
        <v>60</v>
      </c>
      <c r="B241">
        <f t="shared" si="5"/>
        <v>1</v>
      </c>
      <c r="C241">
        <v>8.91</v>
      </c>
      <c r="D241" t="s">
        <v>116</v>
      </c>
    </row>
    <row r="242" spans="1:4" x14ac:dyDescent="0.2">
      <c r="A242">
        <v>80</v>
      </c>
      <c r="B242">
        <f t="shared" si="5"/>
        <v>1.3333333333333333</v>
      </c>
      <c r="C242">
        <v>13.58</v>
      </c>
      <c r="D242" t="s">
        <v>116</v>
      </c>
    </row>
    <row r="243" spans="1:4" x14ac:dyDescent="0.2">
      <c r="A243">
        <v>100</v>
      </c>
      <c r="B243">
        <f t="shared" si="5"/>
        <v>1.6666666666666667</v>
      </c>
      <c r="C243">
        <v>13.87</v>
      </c>
      <c r="D243" t="s">
        <v>116</v>
      </c>
    </row>
    <row r="244" spans="1:4" x14ac:dyDescent="0.2">
      <c r="A244">
        <v>120</v>
      </c>
      <c r="B244">
        <f t="shared" si="5"/>
        <v>2</v>
      </c>
      <c r="C244">
        <v>15.21</v>
      </c>
      <c r="D244" t="s">
        <v>116</v>
      </c>
    </row>
    <row r="245" spans="1:4" x14ac:dyDescent="0.2">
      <c r="A245">
        <v>140</v>
      </c>
      <c r="B245">
        <f t="shared" si="5"/>
        <v>2.3333333333333335</v>
      </c>
      <c r="C245">
        <v>14.73</v>
      </c>
      <c r="D245" t="s">
        <v>116</v>
      </c>
    </row>
    <row r="246" spans="1:4" x14ac:dyDescent="0.2">
      <c r="A246">
        <v>160</v>
      </c>
      <c r="B246">
        <f t="shared" si="5"/>
        <v>2.6666666666666665</v>
      </c>
      <c r="C246">
        <v>14.14</v>
      </c>
      <c r="D246" t="s">
        <v>116</v>
      </c>
    </row>
    <row r="247" spans="1:4" x14ac:dyDescent="0.2">
      <c r="A247">
        <v>180</v>
      </c>
      <c r="B247">
        <f t="shared" si="5"/>
        <v>3</v>
      </c>
      <c r="C247">
        <v>13.59</v>
      </c>
      <c r="D247" t="s">
        <v>116</v>
      </c>
    </row>
    <row r="248" spans="1:4" x14ac:dyDescent="0.2">
      <c r="A248">
        <v>200</v>
      </c>
      <c r="B248">
        <f t="shared" si="5"/>
        <v>3.3333333333333335</v>
      </c>
      <c r="C248">
        <v>12.64</v>
      </c>
      <c r="D248" t="s">
        <v>116</v>
      </c>
    </row>
    <row r="249" spans="1:4" x14ac:dyDescent="0.2">
      <c r="A249">
        <v>220</v>
      </c>
      <c r="B249">
        <f t="shared" si="5"/>
        <v>3.6666666666666665</v>
      </c>
      <c r="C249">
        <v>12.38</v>
      </c>
      <c r="D249" t="s">
        <v>116</v>
      </c>
    </row>
    <row r="250" spans="1:4" x14ac:dyDescent="0.2">
      <c r="A250">
        <v>240</v>
      </c>
      <c r="B250">
        <f t="shared" si="5"/>
        <v>4</v>
      </c>
      <c r="C250">
        <v>12.48</v>
      </c>
      <c r="D250" t="s">
        <v>116</v>
      </c>
    </row>
    <row r="251" spans="1:4" x14ac:dyDescent="0.2">
      <c r="A251">
        <v>260</v>
      </c>
      <c r="B251">
        <f t="shared" si="5"/>
        <v>4.333333333333333</v>
      </c>
      <c r="C251">
        <v>12.47</v>
      </c>
      <c r="D251" t="s">
        <v>116</v>
      </c>
    </row>
    <row r="252" spans="1:4" x14ac:dyDescent="0.2">
      <c r="A252">
        <v>280</v>
      </c>
      <c r="B252">
        <f t="shared" si="5"/>
        <v>4.666666666666667</v>
      </c>
      <c r="C252">
        <v>12.55</v>
      </c>
      <c r="D252" t="s">
        <v>116</v>
      </c>
    </row>
    <row r="253" spans="1:4" x14ac:dyDescent="0.2">
      <c r="A253">
        <v>300</v>
      </c>
      <c r="B253">
        <f t="shared" ref="B253:B316" si="6">A253/60</f>
        <v>5</v>
      </c>
      <c r="C253">
        <v>11.89</v>
      </c>
      <c r="D253" t="s">
        <v>116</v>
      </c>
    </row>
    <row r="254" spans="1:4" x14ac:dyDescent="0.2">
      <c r="A254">
        <v>320</v>
      </c>
      <c r="B254">
        <f t="shared" si="6"/>
        <v>5.333333333333333</v>
      </c>
      <c r="C254">
        <v>12.14</v>
      </c>
      <c r="D254" t="s">
        <v>116</v>
      </c>
    </row>
    <row r="255" spans="1:4" x14ac:dyDescent="0.2">
      <c r="A255">
        <v>340</v>
      </c>
      <c r="B255">
        <f t="shared" si="6"/>
        <v>5.666666666666667</v>
      </c>
      <c r="C255">
        <v>12.26</v>
      </c>
      <c r="D255" t="s">
        <v>116</v>
      </c>
    </row>
    <row r="256" spans="1:4" x14ac:dyDescent="0.2">
      <c r="A256">
        <v>360</v>
      </c>
      <c r="B256">
        <f t="shared" si="6"/>
        <v>6</v>
      </c>
      <c r="C256">
        <v>12.16</v>
      </c>
      <c r="D256" t="s">
        <v>116</v>
      </c>
    </row>
    <row r="257" spans="1:4" x14ac:dyDescent="0.2">
      <c r="A257">
        <v>380</v>
      </c>
      <c r="B257">
        <f t="shared" si="6"/>
        <v>6.333333333333333</v>
      </c>
      <c r="C257">
        <v>12.81</v>
      </c>
      <c r="D257" t="s">
        <v>116</v>
      </c>
    </row>
    <row r="258" spans="1:4" x14ac:dyDescent="0.2">
      <c r="A258">
        <v>400</v>
      </c>
      <c r="B258">
        <f t="shared" si="6"/>
        <v>6.666666666666667</v>
      </c>
      <c r="C258">
        <v>12.71</v>
      </c>
      <c r="D258" t="s">
        <v>116</v>
      </c>
    </row>
    <row r="259" spans="1:4" x14ac:dyDescent="0.2">
      <c r="A259">
        <v>420</v>
      </c>
      <c r="B259">
        <f t="shared" si="6"/>
        <v>7</v>
      </c>
      <c r="C259">
        <v>13.2</v>
      </c>
      <c r="D259" t="s">
        <v>116</v>
      </c>
    </row>
    <row r="260" spans="1:4" x14ac:dyDescent="0.2">
      <c r="A260">
        <v>440</v>
      </c>
      <c r="B260">
        <f t="shared" si="6"/>
        <v>7.333333333333333</v>
      </c>
      <c r="C260">
        <v>13.3</v>
      </c>
      <c r="D260" t="s">
        <v>116</v>
      </c>
    </row>
    <row r="261" spans="1:4" x14ac:dyDescent="0.2">
      <c r="A261">
        <v>460</v>
      </c>
      <c r="B261">
        <f t="shared" si="6"/>
        <v>7.666666666666667</v>
      </c>
      <c r="C261">
        <v>12.92</v>
      </c>
      <c r="D261" t="s">
        <v>116</v>
      </c>
    </row>
    <row r="262" spans="1:4" x14ac:dyDescent="0.2">
      <c r="A262">
        <v>480</v>
      </c>
      <c r="B262">
        <f t="shared" si="6"/>
        <v>8</v>
      </c>
      <c r="C262">
        <v>12.45</v>
      </c>
      <c r="D262" t="s">
        <v>116</v>
      </c>
    </row>
    <row r="263" spans="1:4" x14ac:dyDescent="0.2">
      <c r="A263">
        <v>500</v>
      </c>
      <c r="B263">
        <f t="shared" si="6"/>
        <v>8.3333333333333339</v>
      </c>
      <c r="C263">
        <v>12.42</v>
      </c>
      <c r="D263" t="s">
        <v>116</v>
      </c>
    </row>
    <row r="264" spans="1:4" x14ac:dyDescent="0.2">
      <c r="A264">
        <v>520</v>
      </c>
      <c r="B264">
        <f t="shared" si="6"/>
        <v>8.6666666666666661</v>
      </c>
      <c r="C264">
        <v>11.9</v>
      </c>
      <c r="D264" t="s">
        <v>116</v>
      </c>
    </row>
    <row r="265" spans="1:4" x14ac:dyDescent="0.2">
      <c r="A265">
        <v>540</v>
      </c>
      <c r="B265">
        <f t="shared" si="6"/>
        <v>9</v>
      </c>
      <c r="C265">
        <v>11.74</v>
      </c>
      <c r="D265" t="s">
        <v>116</v>
      </c>
    </row>
    <row r="266" spans="1:4" x14ac:dyDescent="0.2">
      <c r="A266">
        <v>560</v>
      </c>
      <c r="B266">
        <f t="shared" si="6"/>
        <v>9.3333333333333339</v>
      </c>
      <c r="C266">
        <v>11.9</v>
      </c>
      <c r="D266" t="s">
        <v>116</v>
      </c>
    </row>
    <row r="267" spans="1:4" x14ac:dyDescent="0.2">
      <c r="A267">
        <v>580</v>
      </c>
      <c r="B267">
        <f t="shared" si="6"/>
        <v>9.6666666666666661</v>
      </c>
      <c r="C267">
        <v>12.59</v>
      </c>
      <c r="D267" t="s">
        <v>116</v>
      </c>
    </row>
    <row r="268" spans="1:4" x14ac:dyDescent="0.2">
      <c r="A268">
        <v>600</v>
      </c>
      <c r="B268">
        <f t="shared" si="6"/>
        <v>10</v>
      </c>
      <c r="C268">
        <v>12.07</v>
      </c>
      <c r="D268" t="s">
        <v>116</v>
      </c>
    </row>
    <row r="269" spans="1:4" x14ac:dyDescent="0.2">
      <c r="A269">
        <v>620</v>
      </c>
      <c r="B269">
        <f t="shared" si="6"/>
        <v>10.333333333333334</v>
      </c>
      <c r="C269">
        <v>11.83</v>
      </c>
      <c r="D269" t="s">
        <v>116</v>
      </c>
    </row>
    <row r="270" spans="1:4" x14ac:dyDescent="0.2">
      <c r="A270">
        <v>640</v>
      </c>
      <c r="B270">
        <f t="shared" si="6"/>
        <v>10.666666666666666</v>
      </c>
      <c r="C270">
        <v>12.06</v>
      </c>
      <c r="D270" t="s">
        <v>116</v>
      </c>
    </row>
    <row r="271" spans="1:4" x14ac:dyDescent="0.2">
      <c r="A271">
        <v>660</v>
      </c>
      <c r="B271">
        <f t="shared" si="6"/>
        <v>11</v>
      </c>
      <c r="C271">
        <v>12.12</v>
      </c>
      <c r="D271" t="s">
        <v>116</v>
      </c>
    </row>
    <row r="272" spans="1:4" x14ac:dyDescent="0.2">
      <c r="A272">
        <v>680</v>
      </c>
      <c r="B272">
        <f t="shared" si="6"/>
        <v>11.333333333333334</v>
      </c>
      <c r="C272">
        <v>11.79</v>
      </c>
      <c r="D272" t="s">
        <v>116</v>
      </c>
    </row>
    <row r="273" spans="1:4" x14ac:dyDescent="0.2">
      <c r="A273">
        <v>700</v>
      </c>
      <c r="B273">
        <f t="shared" si="6"/>
        <v>11.666666666666666</v>
      </c>
      <c r="C273">
        <v>11.41</v>
      </c>
      <c r="D273" t="s">
        <v>116</v>
      </c>
    </row>
    <row r="274" spans="1:4" x14ac:dyDescent="0.2">
      <c r="A274">
        <v>720</v>
      </c>
      <c r="B274">
        <f t="shared" si="6"/>
        <v>12</v>
      </c>
      <c r="C274">
        <v>11.73</v>
      </c>
      <c r="D274" t="s">
        <v>116</v>
      </c>
    </row>
    <row r="275" spans="1:4" x14ac:dyDescent="0.2">
      <c r="A275">
        <v>740</v>
      </c>
      <c r="B275">
        <f t="shared" si="6"/>
        <v>12.333333333333334</v>
      </c>
      <c r="C275">
        <v>12.46</v>
      </c>
      <c r="D275" t="s">
        <v>116</v>
      </c>
    </row>
    <row r="276" spans="1:4" x14ac:dyDescent="0.2">
      <c r="A276">
        <v>760</v>
      </c>
      <c r="B276">
        <f t="shared" si="6"/>
        <v>12.666666666666666</v>
      </c>
      <c r="C276">
        <v>12.4</v>
      </c>
      <c r="D276" t="s">
        <v>116</v>
      </c>
    </row>
    <row r="277" spans="1:4" x14ac:dyDescent="0.2">
      <c r="A277">
        <v>780</v>
      </c>
      <c r="B277">
        <f t="shared" si="6"/>
        <v>13</v>
      </c>
      <c r="C277">
        <v>12.33</v>
      </c>
      <c r="D277" t="s">
        <v>116</v>
      </c>
    </row>
    <row r="278" spans="1:4" x14ac:dyDescent="0.2">
      <c r="A278">
        <v>800</v>
      </c>
      <c r="B278">
        <f t="shared" si="6"/>
        <v>13.333333333333334</v>
      </c>
      <c r="C278">
        <v>12.33</v>
      </c>
      <c r="D278" t="s">
        <v>116</v>
      </c>
    </row>
    <row r="279" spans="1:4" x14ac:dyDescent="0.2">
      <c r="A279">
        <v>820</v>
      </c>
      <c r="B279">
        <f t="shared" si="6"/>
        <v>13.666666666666666</v>
      </c>
      <c r="C279">
        <v>12.38</v>
      </c>
      <c r="D279" t="s">
        <v>116</v>
      </c>
    </row>
    <row r="280" spans="1:4" x14ac:dyDescent="0.2">
      <c r="A280">
        <v>840</v>
      </c>
      <c r="B280">
        <f t="shared" si="6"/>
        <v>14</v>
      </c>
      <c r="C280">
        <v>10.5</v>
      </c>
      <c r="D280" t="s">
        <v>116</v>
      </c>
    </row>
    <row r="281" spans="1:4" x14ac:dyDescent="0.2">
      <c r="A281">
        <v>860</v>
      </c>
      <c r="B281">
        <f t="shared" si="6"/>
        <v>14.333333333333334</v>
      </c>
      <c r="C281">
        <v>10.130000000000001</v>
      </c>
      <c r="D281" t="s">
        <v>116</v>
      </c>
    </row>
    <row r="282" spans="1:4" x14ac:dyDescent="0.2">
      <c r="A282">
        <v>880</v>
      </c>
      <c r="B282">
        <f t="shared" si="6"/>
        <v>14.666666666666666</v>
      </c>
      <c r="C282">
        <v>8.6</v>
      </c>
      <c r="D282" t="s">
        <v>116</v>
      </c>
    </row>
    <row r="283" spans="1:4" x14ac:dyDescent="0.2">
      <c r="A283">
        <v>900</v>
      </c>
      <c r="B283">
        <f t="shared" si="6"/>
        <v>15</v>
      </c>
      <c r="C283">
        <v>7.3</v>
      </c>
      <c r="D283" t="s">
        <v>116</v>
      </c>
    </row>
    <row r="284" spans="1:4" x14ac:dyDescent="0.2">
      <c r="A284">
        <v>920</v>
      </c>
      <c r="B284">
        <f t="shared" si="6"/>
        <v>15.333333333333334</v>
      </c>
      <c r="C284">
        <v>5.43</v>
      </c>
      <c r="D284" t="s">
        <v>116</v>
      </c>
    </row>
    <row r="285" spans="1:4" x14ac:dyDescent="0.2">
      <c r="A285">
        <v>940</v>
      </c>
      <c r="B285">
        <f t="shared" si="6"/>
        <v>15.666666666666666</v>
      </c>
      <c r="C285">
        <v>3.16</v>
      </c>
      <c r="D285" t="s">
        <v>116</v>
      </c>
    </row>
    <row r="286" spans="1:4" x14ac:dyDescent="0.2">
      <c r="A286">
        <v>0</v>
      </c>
      <c r="B286">
        <f t="shared" si="6"/>
        <v>0</v>
      </c>
      <c r="C286">
        <v>1.24</v>
      </c>
      <c r="D286" t="s">
        <v>115</v>
      </c>
    </row>
    <row r="287" spans="1:4" x14ac:dyDescent="0.2">
      <c r="A287">
        <v>20</v>
      </c>
      <c r="B287">
        <f t="shared" si="6"/>
        <v>0.33333333333333331</v>
      </c>
      <c r="C287">
        <v>1.72</v>
      </c>
      <c r="D287" t="s">
        <v>115</v>
      </c>
    </row>
    <row r="288" spans="1:4" x14ac:dyDescent="0.2">
      <c r="A288">
        <v>40</v>
      </c>
      <c r="B288">
        <f t="shared" si="6"/>
        <v>0.66666666666666663</v>
      </c>
      <c r="C288">
        <v>1.63</v>
      </c>
      <c r="D288" t="s">
        <v>115</v>
      </c>
    </row>
    <row r="289" spans="1:4" x14ac:dyDescent="0.2">
      <c r="A289">
        <v>60</v>
      </c>
      <c r="B289">
        <f t="shared" si="6"/>
        <v>1</v>
      </c>
      <c r="C289">
        <v>1.62</v>
      </c>
      <c r="D289" t="s">
        <v>115</v>
      </c>
    </row>
    <row r="290" spans="1:4" x14ac:dyDescent="0.2">
      <c r="A290">
        <v>80</v>
      </c>
      <c r="B290">
        <f t="shared" si="6"/>
        <v>1.3333333333333333</v>
      </c>
      <c r="C290">
        <v>1.55</v>
      </c>
      <c r="D290" t="s">
        <v>115</v>
      </c>
    </row>
    <row r="291" spans="1:4" x14ac:dyDescent="0.2">
      <c r="A291">
        <v>100</v>
      </c>
      <c r="B291">
        <f t="shared" si="6"/>
        <v>1.6666666666666667</v>
      </c>
      <c r="C291">
        <v>1.94</v>
      </c>
      <c r="D291" t="s">
        <v>115</v>
      </c>
    </row>
    <row r="292" spans="1:4" x14ac:dyDescent="0.2">
      <c r="A292">
        <v>120</v>
      </c>
      <c r="B292">
        <f t="shared" si="6"/>
        <v>2</v>
      </c>
      <c r="C292">
        <v>2.08</v>
      </c>
      <c r="D292" t="s">
        <v>115</v>
      </c>
    </row>
    <row r="293" spans="1:4" x14ac:dyDescent="0.2">
      <c r="A293">
        <v>140</v>
      </c>
      <c r="B293">
        <f t="shared" si="6"/>
        <v>2.3333333333333335</v>
      </c>
      <c r="C293">
        <v>2.17</v>
      </c>
      <c r="D293" t="s">
        <v>115</v>
      </c>
    </row>
    <row r="294" spans="1:4" x14ac:dyDescent="0.2">
      <c r="A294">
        <v>160</v>
      </c>
      <c r="B294">
        <f t="shared" si="6"/>
        <v>2.6666666666666665</v>
      </c>
      <c r="C294">
        <v>2.12</v>
      </c>
      <c r="D294" t="s">
        <v>115</v>
      </c>
    </row>
    <row r="295" spans="1:4" x14ac:dyDescent="0.2">
      <c r="A295">
        <v>180</v>
      </c>
      <c r="B295">
        <f t="shared" si="6"/>
        <v>3</v>
      </c>
      <c r="C295">
        <v>1.99</v>
      </c>
      <c r="D295" t="s">
        <v>115</v>
      </c>
    </row>
    <row r="296" spans="1:4" x14ac:dyDescent="0.2">
      <c r="A296">
        <v>200</v>
      </c>
      <c r="B296">
        <f t="shared" si="6"/>
        <v>3.3333333333333335</v>
      </c>
      <c r="C296">
        <v>1.67</v>
      </c>
      <c r="D296" t="s">
        <v>115</v>
      </c>
    </row>
    <row r="297" spans="1:4" x14ac:dyDescent="0.2">
      <c r="A297">
        <v>220</v>
      </c>
      <c r="B297">
        <f t="shared" si="6"/>
        <v>3.6666666666666665</v>
      </c>
      <c r="C297">
        <v>2.29</v>
      </c>
      <c r="D297" t="s">
        <v>115</v>
      </c>
    </row>
    <row r="298" spans="1:4" x14ac:dyDescent="0.2">
      <c r="A298">
        <v>240</v>
      </c>
      <c r="B298">
        <f t="shared" si="6"/>
        <v>4</v>
      </c>
      <c r="C298">
        <v>2.4</v>
      </c>
      <c r="D298" t="s">
        <v>115</v>
      </c>
    </row>
    <row r="299" spans="1:4" x14ac:dyDescent="0.2">
      <c r="A299">
        <v>260</v>
      </c>
      <c r="B299">
        <f t="shared" si="6"/>
        <v>4.333333333333333</v>
      </c>
      <c r="C299">
        <v>2.12</v>
      </c>
      <c r="D299" t="s">
        <v>115</v>
      </c>
    </row>
    <row r="300" spans="1:4" x14ac:dyDescent="0.2">
      <c r="A300">
        <v>280</v>
      </c>
      <c r="B300">
        <f t="shared" si="6"/>
        <v>4.666666666666667</v>
      </c>
      <c r="C300">
        <v>2.36</v>
      </c>
      <c r="D300" t="s">
        <v>115</v>
      </c>
    </row>
    <row r="301" spans="1:4" x14ac:dyDescent="0.2">
      <c r="A301">
        <v>300</v>
      </c>
      <c r="B301">
        <f t="shared" si="6"/>
        <v>5</v>
      </c>
      <c r="C301">
        <v>2.65</v>
      </c>
      <c r="D301" t="s">
        <v>115</v>
      </c>
    </row>
    <row r="302" spans="1:4" x14ac:dyDescent="0.2">
      <c r="A302">
        <v>320</v>
      </c>
      <c r="B302">
        <f t="shared" si="6"/>
        <v>5.333333333333333</v>
      </c>
      <c r="C302">
        <v>2.5499999999999998</v>
      </c>
      <c r="D302" t="s">
        <v>115</v>
      </c>
    </row>
    <row r="303" spans="1:4" x14ac:dyDescent="0.2">
      <c r="A303">
        <v>340</v>
      </c>
      <c r="B303">
        <f t="shared" si="6"/>
        <v>5.666666666666667</v>
      </c>
      <c r="C303">
        <v>2.02</v>
      </c>
      <c r="D303" t="s">
        <v>115</v>
      </c>
    </row>
    <row r="304" spans="1:4" x14ac:dyDescent="0.2">
      <c r="A304">
        <v>360</v>
      </c>
      <c r="B304">
        <f t="shared" si="6"/>
        <v>6</v>
      </c>
      <c r="C304">
        <v>2.2599999999999998</v>
      </c>
      <c r="D304" t="s">
        <v>115</v>
      </c>
    </row>
    <row r="305" spans="1:4" x14ac:dyDescent="0.2">
      <c r="A305">
        <v>380</v>
      </c>
      <c r="B305">
        <f t="shared" si="6"/>
        <v>6.333333333333333</v>
      </c>
      <c r="C305">
        <v>2.21</v>
      </c>
      <c r="D305" t="s">
        <v>115</v>
      </c>
    </row>
    <row r="306" spans="1:4" x14ac:dyDescent="0.2">
      <c r="A306">
        <v>400</v>
      </c>
      <c r="B306">
        <f t="shared" si="6"/>
        <v>6.666666666666667</v>
      </c>
      <c r="C306">
        <v>2.44</v>
      </c>
      <c r="D306" t="s">
        <v>115</v>
      </c>
    </row>
    <row r="307" spans="1:4" x14ac:dyDescent="0.2">
      <c r="A307">
        <v>420</v>
      </c>
      <c r="B307">
        <f t="shared" si="6"/>
        <v>7</v>
      </c>
      <c r="C307">
        <v>2.2000000000000002</v>
      </c>
      <c r="D307" t="s">
        <v>115</v>
      </c>
    </row>
    <row r="308" spans="1:4" x14ac:dyDescent="0.2">
      <c r="A308">
        <v>440</v>
      </c>
      <c r="B308">
        <f t="shared" si="6"/>
        <v>7.333333333333333</v>
      </c>
      <c r="C308">
        <v>2.76</v>
      </c>
      <c r="D308" t="s">
        <v>115</v>
      </c>
    </row>
    <row r="309" spans="1:4" x14ac:dyDescent="0.2">
      <c r="A309">
        <v>460</v>
      </c>
      <c r="B309">
        <f t="shared" si="6"/>
        <v>7.666666666666667</v>
      </c>
      <c r="C309">
        <v>2.57</v>
      </c>
      <c r="D309" t="s">
        <v>115</v>
      </c>
    </row>
    <row r="310" spans="1:4" x14ac:dyDescent="0.2">
      <c r="A310">
        <v>480</v>
      </c>
      <c r="B310">
        <f t="shared" si="6"/>
        <v>8</v>
      </c>
      <c r="C310">
        <v>2.59</v>
      </c>
      <c r="D310" t="s">
        <v>115</v>
      </c>
    </row>
    <row r="311" spans="1:4" x14ac:dyDescent="0.2">
      <c r="A311">
        <v>500</v>
      </c>
      <c r="B311">
        <f t="shared" si="6"/>
        <v>8.3333333333333339</v>
      </c>
      <c r="C311">
        <v>2.36</v>
      </c>
      <c r="D311" t="s">
        <v>115</v>
      </c>
    </row>
    <row r="312" spans="1:4" x14ac:dyDescent="0.2">
      <c r="A312">
        <v>520</v>
      </c>
      <c r="B312">
        <f t="shared" si="6"/>
        <v>8.6666666666666661</v>
      </c>
      <c r="C312">
        <v>2.85</v>
      </c>
      <c r="D312" t="s">
        <v>115</v>
      </c>
    </row>
    <row r="313" spans="1:4" x14ac:dyDescent="0.2">
      <c r="A313">
        <v>540</v>
      </c>
      <c r="B313">
        <f t="shared" si="6"/>
        <v>9</v>
      </c>
      <c r="C313">
        <v>2.96</v>
      </c>
      <c r="D313" t="s">
        <v>115</v>
      </c>
    </row>
    <row r="314" spans="1:4" x14ac:dyDescent="0.2">
      <c r="A314">
        <v>560</v>
      </c>
      <c r="B314">
        <f t="shared" si="6"/>
        <v>9.3333333333333339</v>
      </c>
      <c r="C314">
        <v>2.65</v>
      </c>
      <c r="D314" t="s">
        <v>115</v>
      </c>
    </row>
    <row r="315" spans="1:4" x14ac:dyDescent="0.2">
      <c r="A315">
        <v>580</v>
      </c>
      <c r="B315">
        <f t="shared" si="6"/>
        <v>9.6666666666666661</v>
      </c>
      <c r="C315">
        <v>2.4300000000000002</v>
      </c>
      <c r="D315" t="s">
        <v>115</v>
      </c>
    </row>
    <row r="316" spans="1:4" x14ac:dyDescent="0.2">
      <c r="A316">
        <v>600</v>
      </c>
      <c r="B316">
        <f t="shared" si="6"/>
        <v>10</v>
      </c>
      <c r="C316">
        <v>2.5</v>
      </c>
      <c r="D316" t="s">
        <v>115</v>
      </c>
    </row>
    <row r="317" spans="1:4" x14ac:dyDescent="0.2">
      <c r="A317">
        <v>620</v>
      </c>
      <c r="B317">
        <f t="shared" ref="B317:B380" si="7">A317/60</f>
        <v>10.333333333333334</v>
      </c>
      <c r="C317">
        <v>2.4500000000000002</v>
      </c>
      <c r="D317" t="s">
        <v>115</v>
      </c>
    </row>
    <row r="318" spans="1:4" x14ac:dyDescent="0.2">
      <c r="A318">
        <v>640</v>
      </c>
      <c r="B318">
        <f t="shared" si="7"/>
        <v>10.666666666666666</v>
      </c>
      <c r="C318">
        <v>2.4</v>
      </c>
      <c r="D318" t="s">
        <v>115</v>
      </c>
    </row>
    <row r="319" spans="1:4" x14ac:dyDescent="0.2">
      <c r="A319">
        <v>660</v>
      </c>
      <c r="B319">
        <f t="shared" si="7"/>
        <v>11</v>
      </c>
      <c r="C319">
        <v>2.16</v>
      </c>
      <c r="D319" t="s">
        <v>115</v>
      </c>
    </row>
    <row r="320" spans="1:4" x14ac:dyDescent="0.2">
      <c r="A320">
        <v>680</v>
      </c>
      <c r="B320">
        <f t="shared" si="7"/>
        <v>11.333333333333334</v>
      </c>
      <c r="C320">
        <v>2.4500000000000002</v>
      </c>
      <c r="D320" t="s">
        <v>115</v>
      </c>
    </row>
    <row r="321" spans="1:4" x14ac:dyDescent="0.2">
      <c r="A321">
        <v>700</v>
      </c>
      <c r="B321">
        <f t="shared" si="7"/>
        <v>11.666666666666666</v>
      </c>
      <c r="C321">
        <v>2.44</v>
      </c>
      <c r="D321" t="s">
        <v>115</v>
      </c>
    </row>
    <row r="322" spans="1:4" x14ac:dyDescent="0.2">
      <c r="A322">
        <v>720</v>
      </c>
      <c r="B322">
        <f t="shared" si="7"/>
        <v>12</v>
      </c>
      <c r="C322">
        <v>2.2400000000000002</v>
      </c>
      <c r="D322" t="s">
        <v>115</v>
      </c>
    </row>
    <row r="323" spans="1:4" x14ac:dyDescent="0.2">
      <c r="A323">
        <v>740</v>
      </c>
      <c r="B323">
        <f t="shared" si="7"/>
        <v>12.333333333333334</v>
      </c>
      <c r="C323">
        <v>2.61</v>
      </c>
      <c r="D323" t="s">
        <v>115</v>
      </c>
    </row>
    <row r="324" spans="1:4" x14ac:dyDescent="0.2">
      <c r="A324">
        <v>760</v>
      </c>
      <c r="B324">
        <f t="shared" si="7"/>
        <v>12.666666666666666</v>
      </c>
      <c r="C324">
        <v>2.2799999999999998</v>
      </c>
      <c r="D324" t="s">
        <v>115</v>
      </c>
    </row>
    <row r="325" spans="1:4" x14ac:dyDescent="0.2">
      <c r="A325">
        <v>780</v>
      </c>
      <c r="B325">
        <f t="shared" si="7"/>
        <v>13</v>
      </c>
      <c r="C325">
        <v>2.5099999999999998</v>
      </c>
      <c r="D325" t="s">
        <v>115</v>
      </c>
    </row>
    <row r="326" spans="1:4" x14ac:dyDescent="0.2">
      <c r="A326">
        <v>800</v>
      </c>
      <c r="B326">
        <f t="shared" si="7"/>
        <v>13.333333333333334</v>
      </c>
      <c r="C326">
        <v>2.44</v>
      </c>
      <c r="D326" t="s">
        <v>115</v>
      </c>
    </row>
    <row r="327" spans="1:4" x14ac:dyDescent="0.2">
      <c r="A327">
        <v>820</v>
      </c>
      <c r="B327">
        <f t="shared" si="7"/>
        <v>13.666666666666666</v>
      </c>
      <c r="C327">
        <v>2.5499999999999998</v>
      </c>
      <c r="D327" t="s">
        <v>115</v>
      </c>
    </row>
    <row r="328" spans="1:4" x14ac:dyDescent="0.2">
      <c r="A328">
        <v>840</v>
      </c>
      <c r="B328">
        <f t="shared" si="7"/>
        <v>14</v>
      </c>
      <c r="C328">
        <v>2.63</v>
      </c>
      <c r="D328" t="s">
        <v>115</v>
      </c>
    </row>
    <row r="329" spans="1:4" x14ac:dyDescent="0.2">
      <c r="A329">
        <v>860</v>
      </c>
      <c r="B329">
        <f t="shared" si="7"/>
        <v>14.333333333333334</v>
      </c>
      <c r="C329">
        <v>1.83</v>
      </c>
      <c r="D329" t="s">
        <v>115</v>
      </c>
    </row>
    <row r="330" spans="1:4" x14ac:dyDescent="0.2">
      <c r="A330">
        <v>880</v>
      </c>
      <c r="B330">
        <f t="shared" si="7"/>
        <v>14.666666666666666</v>
      </c>
      <c r="C330">
        <v>1.97</v>
      </c>
      <c r="D330" t="s">
        <v>115</v>
      </c>
    </row>
    <row r="331" spans="1:4" x14ac:dyDescent="0.2">
      <c r="A331">
        <v>900</v>
      </c>
      <c r="B331">
        <f t="shared" si="7"/>
        <v>15</v>
      </c>
      <c r="C331">
        <v>2.14</v>
      </c>
      <c r="D331" t="s">
        <v>115</v>
      </c>
    </row>
    <row r="332" spans="1:4" x14ac:dyDescent="0.2">
      <c r="A332">
        <v>920</v>
      </c>
      <c r="B332">
        <f t="shared" si="7"/>
        <v>15.333333333333334</v>
      </c>
      <c r="C332">
        <v>2.2799999999999998</v>
      </c>
      <c r="D332" t="s">
        <v>115</v>
      </c>
    </row>
    <row r="333" spans="1:4" x14ac:dyDescent="0.2">
      <c r="A333">
        <v>940</v>
      </c>
      <c r="B333">
        <f t="shared" si="7"/>
        <v>15.666666666666666</v>
      </c>
      <c r="C333">
        <v>1.93</v>
      </c>
      <c r="D333" t="s">
        <v>115</v>
      </c>
    </row>
    <row r="334" spans="1:4" x14ac:dyDescent="0.2">
      <c r="A334">
        <v>960</v>
      </c>
      <c r="B334">
        <f t="shared" si="7"/>
        <v>16</v>
      </c>
      <c r="C334">
        <v>2.1800000000000002</v>
      </c>
      <c r="D334" t="s">
        <v>115</v>
      </c>
    </row>
    <row r="335" spans="1:4" x14ac:dyDescent="0.2">
      <c r="A335">
        <v>980</v>
      </c>
      <c r="B335">
        <f t="shared" si="7"/>
        <v>16.333333333333332</v>
      </c>
      <c r="C335">
        <v>2.0499999999999998</v>
      </c>
      <c r="D335" t="s">
        <v>115</v>
      </c>
    </row>
    <row r="336" spans="1:4" x14ac:dyDescent="0.2">
      <c r="A336">
        <v>1000</v>
      </c>
      <c r="B336">
        <f t="shared" si="7"/>
        <v>16.666666666666668</v>
      </c>
      <c r="C336">
        <v>2.29</v>
      </c>
      <c r="D336" t="s">
        <v>115</v>
      </c>
    </row>
    <row r="337" spans="1:4" x14ac:dyDescent="0.2">
      <c r="A337">
        <v>1020</v>
      </c>
      <c r="B337">
        <f t="shared" si="7"/>
        <v>17</v>
      </c>
      <c r="C337">
        <v>1.89</v>
      </c>
      <c r="D337" t="s">
        <v>115</v>
      </c>
    </row>
    <row r="338" spans="1:4" x14ac:dyDescent="0.2">
      <c r="A338">
        <v>1040</v>
      </c>
      <c r="B338">
        <f t="shared" si="7"/>
        <v>17.333333333333332</v>
      </c>
      <c r="C338">
        <v>1.79</v>
      </c>
      <c r="D338" t="s">
        <v>115</v>
      </c>
    </row>
    <row r="339" spans="1:4" x14ac:dyDescent="0.2">
      <c r="A339">
        <v>1060</v>
      </c>
      <c r="B339">
        <f t="shared" si="7"/>
        <v>17.666666666666668</v>
      </c>
      <c r="C339">
        <v>2.52</v>
      </c>
      <c r="D339" t="s">
        <v>115</v>
      </c>
    </row>
    <row r="340" spans="1:4" x14ac:dyDescent="0.2">
      <c r="A340">
        <v>1080</v>
      </c>
      <c r="B340">
        <f t="shared" si="7"/>
        <v>18</v>
      </c>
      <c r="C340">
        <v>2.58</v>
      </c>
      <c r="D340" t="s">
        <v>115</v>
      </c>
    </row>
    <row r="341" spans="1:4" x14ac:dyDescent="0.2">
      <c r="A341">
        <v>1100</v>
      </c>
      <c r="B341">
        <f t="shared" si="7"/>
        <v>18.333333333333332</v>
      </c>
      <c r="C341">
        <v>2.4500000000000002</v>
      </c>
      <c r="D341" t="s">
        <v>115</v>
      </c>
    </row>
    <row r="342" spans="1:4" x14ac:dyDescent="0.2">
      <c r="A342">
        <v>1120</v>
      </c>
      <c r="B342">
        <f t="shared" si="7"/>
        <v>18.666666666666668</v>
      </c>
      <c r="C342">
        <v>2.39</v>
      </c>
      <c r="D342" t="s">
        <v>115</v>
      </c>
    </row>
    <row r="343" spans="1:4" x14ac:dyDescent="0.2">
      <c r="A343">
        <v>1140</v>
      </c>
      <c r="B343">
        <f t="shared" si="7"/>
        <v>19</v>
      </c>
      <c r="C343">
        <v>2.84</v>
      </c>
      <c r="D343" t="s">
        <v>115</v>
      </c>
    </row>
    <row r="344" spans="1:4" x14ac:dyDescent="0.2">
      <c r="A344">
        <v>1160</v>
      </c>
      <c r="B344">
        <f t="shared" si="7"/>
        <v>19.333333333333332</v>
      </c>
      <c r="C344">
        <v>2.41</v>
      </c>
      <c r="D344" t="s">
        <v>115</v>
      </c>
    </row>
    <row r="345" spans="1:4" x14ac:dyDescent="0.2">
      <c r="A345">
        <v>1180</v>
      </c>
      <c r="B345">
        <f t="shared" si="7"/>
        <v>19.666666666666668</v>
      </c>
      <c r="C345">
        <v>2.27</v>
      </c>
      <c r="D345" t="s">
        <v>115</v>
      </c>
    </row>
    <row r="346" spans="1:4" x14ac:dyDescent="0.2">
      <c r="A346">
        <v>1200</v>
      </c>
      <c r="B346">
        <f t="shared" si="7"/>
        <v>20</v>
      </c>
      <c r="C346">
        <v>2.79</v>
      </c>
      <c r="D346" t="s">
        <v>115</v>
      </c>
    </row>
    <row r="347" spans="1:4" x14ac:dyDescent="0.2">
      <c r="A347">
        <v>1220</v>
      </c>
      <c r="B347">
        <f t="shared" si="7"/>
        <v>20.333333333333332</v>
      </c>
      <c r="C347">
        <v>2.44</v>
      </c>
      <c r="D347" t="s">
        <v>115</v>
      </c>
    </row>
    <row r="348" spans="1:4" x14ac:dyDescent="0.2">
      <c r="A348">
        <v>1240</v>
      </c>
      <c r="B348">
        <f t="shared" si="7"/>
        <v>20.666666666666668</v>
      </c>
      <c r="C348">
        <v>2.1800000000000002</v>
      </c>
      <c r="D348" t="s">
        <v>115</v>
      </c>
    </row>
    <row r="349" spans="1:4" x14ac:dyDescent="0.2">
      <c r="A349">
        <v>1260</v>
      </c>
      <c r="B349">
        <f t="shared" si="7"/>
        <v>21</v>
      </c>
      <c r="C349">
        <v>2.2400000000000002</v>
      </c>
      <c r="D349" t="s">
        <v>115</v>
      </c>
    </row>
    <row r="350" spans="1:4" x14ac:dyDescent="0.2">
      <c r="A350">
        <v>1280</v>
      </c>
      <c r="B350">
        <f t="shared" si="7"/>
        <v>21.333333333333332</v>
      </c>
      <c r="C350">
        <v>2.4300000000000002</v>
      </c>
      <c r="D350" t="s">
        <v>115</v>
      </c>
    </row>
    <row r="351" spans="1:4" x14ac:dyDescent="0.2">
      <c r="A351">
        <v>1300</v>
      </c>
      <c r="B351">
        <f t="shared" si="7"/>
        <v>21.666666666666668</v>
      </c>
      <c r="C351">
        <v>2.37</v>
      </c>
      <c r="D351" t="s">
        <v>115</v>
      </c>
    </row>
    <row r="352" spans="1:4" x14ac:dyDescent="0.2">
      <c r="A352">
        <v>1320</v>
      </c>
      <c r="B352">
        <f t="shared" si="7"/>
        <v>22</v>
      </c>
      <c r="C352">
        <v>2.34</v>
      </c>
      <c r="D352" t="s">
        <v>115</v>
      </c>
    </row>
    <row r="353" spans="1:4" x14ac:dyDescent="0.2">
      <c r="A353">
        <v>1340</v>
      </c>
      <c r="B353">
        <f t="shared" si="7"/>
        <v>22.333333333333332</v>
      </c>
      <c r="C353">
        <v>2.35</v>
      </c>
      <c r="D353" t="s">
        <v>115</v>
      </c>
    </row>
    <row r="354" spans="1:4" x14ac:dyDescent="0.2">
      <c r="A354">
        <v>1360</v>
      </c>
      <c r="B354">
        <f t="shared" si="7"/>
        <v>22.666666666666668</v>
      </c>
      <c r="C354">
        <v>1.99</v>
      </c>
      <c r="D354" t="s">
        <v>115</v>
      </c>
    </row>
    <row r="355" spans="1:4" x14ac:dyDescent="0.2">
      <c r="A355">
        <v>1380</v>
      </c>
      <c r="B355">
        <f t="shared" si="7"/>
        <v>23</v>
      </c>
      <c r="C355">
        <v>1.77</v>
      </c>
      <c r="D355" t="s">
        <v>115</v>
      </c>
    </row>
    <row r="356" spans="1:4" x14ac:dyDescent="0.2">
      <c r="A356">
        <v>1400</v>
      </c>
      <c r="B356">
        <f t="shared" si="7"/>
        <v>23.333333333333332</v>
      </c>
      <c r="C356">
        <v>2.15</v>
      </c>
      <c r="D356" t="s">
        <v>115</v>
      </c>
    </row>
    <row r="357" spans="1:4" x14ac:dyDescent="0.2">
      <c r="A357">
        <v>1420</v>
      </c>
      <c r="B357">
        <f t="shared" si="7"/>
        <v>23.666666666666668</v>
      </c>
      <c r="C357">
        <v>2</v>
      </c>
      <c r="D357" t="s">
        <v>115</v>
      </c>
    </row>
    <row r="358" spans="1:4" x14ac:dyDescent="0.2">
      <c r="A358">
        <v>1440</v>
      </c>
      <c r="B358">
        <f t="shared" si="7"/>
        <v>24</v>
      </c>
      <c r="C358">
        <v>2.4500000000000002</v>
      </c>
      <c r="D358" t="s">
        <v>115</v>
      </c>
    </row>
    <row r="359" spans="1:4" x14ac:dyDescent="0.2">
      <c r="A359">
        <v>1460</v>
      </c>
      <c r="B359">
        <f t="shared" si="7"/>
        <v>24.333333333333332</v>
      </c>
      <c r="C359">
        <v>2.1800000000000002</v>
      </c>
      <c r="D359" t="s">
        <v>115</v>
      </c>
    </row>
    <row r="360" spans="1:4" x14ac:dyDescent="0.2">
      <c r="A360">
        <v>1480</v>
      </c>
      <c r="B360">
        <f t="shared" si="7"/>
        <v>24.666666666666668</v>
      </c>
      <c r="C360">
        <v>2.52</v>
      </c>
      <c r="D360" t="s">
        <v>115</v>
      </c>
    </row>
    <row r="361" spans="1:4" x14ac:dyDescent="0.2">
      <c r="A361">
        <v>1500</v>
      </c>
      <c r="B361">
        <f t="shared" si="7"/>
        <v>25</v>
      </c>
      <c r="C361">
        <v>2.62</v>
      </c>
      <c r="D361" t="s">
        <v>115</v>
      </c>
    </row>
    <row r="362" spans="1:4" x14ac:dyDescent="0.2">
      <c r="A362">
        <v>1520</v>
      </c>
      <c r="B362">
        <f t="shared" si="7"/>
        <v>25.333333333333332</v>
      </c>
      <c r="C362">
        <v>2.37</v>
      </c>
      <c r="D362" t="s">
        <v>115</v>
      </c>
    </row>
    <row r="363" spans="1:4" x14ac:dyDescent="0.2">
      <c r="A363">
        <v>1540</v>
      </c>
      <c r="B363">
        <f t="shared" si="7"/>
        <v>25.666666666666668</v>
      </c>
      <c r="C363">
        <v>2.2599999999999998</v>
      </c>
      <c r="D363" t="s">
        <v>115</v>
      </c>
    </row>
    <row r="364" spans="1:4" x14ac:dyDescent="0.2">
      <c r="A364">
        <v>1560</v>
      </c>
      <c r="B364">
        <f t="shared" si="7"/>
        <v>26</v>
      </c>
      <c r="C364">
        <v>2.29</v>
      </c>
      <c r="D364" t="s">
        <v>115</v>
      </c>
    </row>
    <row r="365" spans="1:4" x14ac:dyDescent="0.2">
      <c r="A365">
        <v>1580</v>
      </c>
      <c r="B365">
        <f t="shared" si="7"/>
        <v>26.333333333333332</v>
      </c>
      <c r="C365">
        <v>2.23</v>
      </c>
      <c r="D365" t="s">
        <v>115</v>
      </c>
    </row>
    <row r="366" spans="1:4" x14ac:dyDescent="0.2">
      <c r="A366">
        <v>1600</v>
      </c>
      <c r="B366">
        <f t="shared" si="7"/>
        <v>26.666666666666668</v>
      </c>
      <c r="C366">
        <v>2.3199999999999998</v>
      </c>
      <c r="D366" t="s">
        <v>115</v>
      </c>
    </row>
    <row r="367" spans="1:4" x14ac:dyDescent="0.2">
      <c r="A367">
        <v>1620</v>
      </c>
      <c r="B367">
        <f t="shared" si="7"/>
        <v>27</v>
      </c>
      <c r="C367">
        <v>2.14</v>
      </c>
      <c r="D367" t="s">
        <v>115</v>
      </c>
    </row>
    <row r="368" spans="1:4" x14ac:dyDescent="0.2">
      <c r="A368">
        <v>1640</v>
      </c>
      <c r="B368">
        <f t="shared" si="7"/>
        <v>27.333333333333332</v>
      </c>
      <c r="C368">
        <v>2.11</v>
      </c>
      <c r="D368" t="s">
        <v>115</v>
      </c>
    </row>
    <row r="369" spans="1:4" x14ac:dyDescent="0.2">
      <c r="A369">
        <v>1660</v>
      </c>
      <c r="B369">
        <f t="shared" si="7"/>
        <v>27.666666666666668</v>
      </c>
      <c r="C369">
        <v>0.33</v>
      </c>
      <c r="D369" t="s">
        <v>115</v>
      </c>
    </row>
    <row r="370" spans="1:4" x14ac:dyDescent="0.2">
      <c r="A370">
        <v>1680</v>
      </c>
      <c r="B370">
        <f t="shared" si="7"/>
        <v>28</v>
      </c>
      <c r="C370">
        <v>0.21</v>
      </c>
      <c r="D370" t="s">
        <v>115</v>
      </c>
    </row>
    <row r="371" spans="1:4" x14ac:dyDescent="0.2">
      <c r="A371">
        <v>1700</v>
      </c>
      <c r="B371">
        <f t="shared" si="7"/>
        <v>28.333333333333332</v>
      </c>
      <c r="C371">
        <v>0.23</v>
      </c>
      <c r="D371" t="s">
        <v>115</v>
      </c>
    </row>
    <row r="372" spans="1:4" x14ac:dyDescent="0.2">
      <c r="A372">
        <v>1720</v>
      </c>
      <c r="B372">
        <f t="shared" si="7"/>
        <v>28.666666666666668</v>
      </c>
      <c r="C372">
        <v>0.94</v>
      </c>
      <c r="D372" t="s">
        <v>115</v>
      </c>
    </row>
    <row r="373" spans="1:4" x14ac:dyDescent="0.2">
      <c r="A373">
        <v>1740</v>
      </c>
      <c r="B373">
        <f t="shared" si="7"/>
        <v>29</v>
      </c>
      <c r="C373">
        <v>2.44</v>
      </c>
      <c r="D373" t="s">
        <v>115</v>
      </c>
    </row>
    <row r="374" spans="1:4" x14ac:dyDescent="0.2">
      <c r="A374">
        <v>1760</v>
      </c>
      <c r="B374">
        <f t="shared" si="7"/>
        <v>29.333333333333332</v>
      </c>
      <c r="C374">
        <v>2.46</v>
      </c>
      <c r="D374" t="s">
        <v>115</v>
      </c>
    </row>
    <row r="375" spans="1:4" x14ac:dyDescent="0.2">
      <c r="A375">
        <v>1780</v>
      </c>
      <c r="B375">
        <f t="shared" si="7"/>
        <v>29.666666666666668</v>
      </c>
      <c r="C375">
        <v>2.2599999999999998</v>
      </c>
      <c r="D375" t="s">
        <v>115</v>
      </c>
    </row>
    <row r="376" spans="1:4" x14ac:dyDescent="0.2">
      <c r="A376">
        <v>1800</v>
      </c>
      <c r="B376">
        <f t="shared" si="7"/>
        <v>30</v>
      </c>
      <c r="C376">
        <v>2.75</v>
      </c>
      <c r="D376" t="s">
        <v>115</v>
      </c>
    </row>
    <row r="377" spans="1:4" x14ac:dyDescent="0.2">
      <c r="A377">
        <v>1820</v>
      </c>
      <c r="B377">
        <f t="shared" si="7"/>
        <v>30.333333333333332</v>
      </c>
      <c r="C377">
        <v>2.35</v>
      </c>
      <c r="D377" t="s">
        <v>115</v>
      </c>
    </row>
    <row r="378" spans="1:4" x14ac:dyDescent="0.2">
      <c r="A378">
        <v>1840</v>
      </c>
      <c r="B378">
        <f t="shared" si="7"/>
        <v>30.666666666666668</v>
      </c>
      <c r="C378">
        <v>2.17</v>
      </c>
      <c r="D378" t="s">
        <v>115</v>
      </c>
    </row>
    <row r="379" spans="1:4" x14ac:dyDescent="0.2">
      <c r="A379">
        <v>1860</v>
      </c>
      <c r="B379">
        <f t="shared" si="7"/>
        <v>31</v>
      </c>
      <c r="C379">
        <v>2.4500000000000002</v>
      </c>
      <c r="D379" t="s">
        <v>115</v>
      </c>
    </row>
    <row r="380" spans="1:4" x14ac:dyDescent="0.2">
      <c r="A380">
        <v>1880</v>
      </c>
      <c r="B380">
        <f t="shared" si="7"/>
        <v>31.333333333333332</v>
      </c>
      <c r="C380">
        <v>1.76</v>
      </c>
      <c r="D380" t="s">
        <v>115</v>
      </c>
    </row>
    <row r="381" spans="1:4" x14ac:dyDescent="0.2">
      <c r="A381">
        <v>1900</v>
      </c>
      <c r="B381">
        <f t="shared" ref="B381:B444" si="8">A381/60</f>
        <v>31.666666666666668</v>
      </c>
      <c r="C381">
        <v>1.86</v>
      </c>
      <c r="D381" t="s">
        <v>115</v>
      </c>
    </row>
    <row r="382" spans="1:4" x14ac:dyDescent="0.2">
      <c r="A382">
        <v>1920</v>
      </c>
      <c r="B382">
        <f t="shared" si="8"/>
        <v>32</v>
      </c>
      <c r="C382">
        <v>1.94</v>
      </c>
      <c r="D382" t="s">
        <v>115</v>
      </c>
    </row>
    <row r="383" spans="1:4" x14ac:dyDescent="0.2">
      <c r="A383">
        <v>1940</v>
      </c>
      <c r="B383">
        <f t="shared" si="8"/>
        <v>32.333333333333336</v>
      </c>
      <c r="C383">
        <v>1.98</v>
      </c>
      <c r="D383" t="s">
        <v>115</v>
      </c>
    </row>
    <row r="384" spans="1:4" x14ac:dyDescent="0.2">
      <c r="A384">
        <v>1960</v>
      </c>
      <c r="B384">
        <f t="shared" si="8"/>
        <v>32.666666666666664</v>
      </c>
      <c r="C384">
        <v>2.78</v>
      </c>
      <c r="D384" t="s">
        <v>115</v>
      </c>
    </row>
    <row r="385" spans="1:4" x14ac:dyDescent="0.2">
      <c r="A385">
        <v>1980</v>
      </c>
      <c r="B385">
        <f t="shared" si="8"/>
        <v>33</v>
      </c>
      <c r="C385">
        <v>2.5499999999999998</v>
      </c>
      <c r="D385" t="s">
        <v>115</v>
      </c>
    </row>
    <row r="386" spans="1:4" x14ac:dyDescent="0.2">
      <c r="A386">
        <v>2000</v>
      </c>
      <c r="B386">
        <f t="shared" si="8"/>
        <v>33.333333333333336</v>
      </c>
      <c r="C386">
        <v>2.77</v>
      </c>
      <c r="D386" t="s">
        <v>115</v>
      </c>
    </row>
    <row r="387" spans="1:4" x14ac:dyDescent="0.2">
      <c r="A387">
        <v>2020</v>
      </c>
      <c r="B387">
        <f t="shared" si="8"/>
        <v>33.666666666666664</v>
      </c>
      <c r="C387">
        <v>2.96</v>
      </c>
      <c r="D387" t="s">
        <v>115</v>
      </c>
    </row>
    <row r="388" spans="1:4" x14ac:dyDescent="0.2">
      <c r="A388">
        <v>2040</v>
      </c>
      <c r="B388">
        <f t="shared" si="8"/>
        <v>34</v>
      </c>
      <c r="C388">
        <v>2.61</v>
      </c>
      <c r="D388" t="s">
        <v>115</v>
      </c>
    </row>
    <row r="389" spans="1:4" x14ac:dyDescent="0.2">
      <c r="A389">
        <v>2060</v>
      </c>
      <c r="B389">
        <f t="shared" si="8"/>
        <v>34.333333333333336</v>
      </c>
      <c r="C389">
        <v>2.46</v>
      </c>
      <c r="D389" t="s">
        <v>115</v>
      </c>
    </row>
    <row r="390" spans="1:4" x14ac:dyDescent="0.2">
      <c r="A390">
        <v>2080</v>
      </c>
      <c r="B390">
        <f t="shared" si="8"/>
        <v>34.666666666666664</v>
      </c>
      <c r="C390">
        <v>2.19</v>
      </c>
      <c r="D390" t="s">
        <v>115</v>
      </c>
    </row>
    <row r="391" spans="1:4" x14ac:dyDescent="0.2">
      <c r="A391">
        <v>2100</v>
      </c>
      <c r="B391">
        <f t="shared" si="8"/>
        <v>35</v>
      </c>
      <c r="C391">
        <v>2.31</v>
      </c>
      <c r="D391" t="s">
        <v>115</v>
      </c>
    </row>
    <row r="392" spans="1:4" x14ac:dyDescent="0.2">
      <c r="A392">
        <v>2120</v>
      </c>
      <c r="B392">
        <f t="shared" si="8"/>
        <v>35.333333333333336</v>
      </c>
      <c r="C392">
        <v>2.2400000000000002</v>
      </c>
      <c r="D392" t="s">
        <v>115</v>
      </c>
    </row>
    <row r="393" spans="1:4" x14ac:dyDescent="0.2">
      <c r="A393">
        <v>2140</v>
      </c>
      <c r="B393">
        <f t="shared" si="8"/>
        <v>35.666666666666664</v>
      </c>
      <c r="C393">
        <v>2</v>
      </c>
      <c r="D393" t="s">
        <v>115</v>
      </c>
    </row>
    <row r="394" spans="1:4" x14ac:dyDescent="0.2">
      <c r="A394">
        <v>2160</v>
      </c>
      <c r="B394">
        <f t="shared" si="8"/>
        <v>36</v>
      </c>
      <c r="C394">
        <v>2.11</v>
      </c>
      <c r="D394" t="s">
        <v>115</v>
      </c>
    </row>
    <row r="395" spans="1:4" x14ac:dyDescent="0.2">
      <c r="A395">
        <v>2180</v>
      </c>
      <c r="B395">
        <f t="shared" si="8"/>
        <v>36.333333333333336</v>
      </c>
      <c r="C395">
        <v>2.4500000000000002</v>
      </c>
      <c r="D395" t="s">
        <v>115</v>
      </c>
    </row>
    <row r="396" spans="1:4" x14ac:dyDescent="0.2">
      <c r="A396">
        <v>2200</v>
      </c>
      <c r="B396">
        <f t="shared" si="8"/>
        <v>36.666666666666664</v>
      </c>
      <c r="C396">
        <v>2.42</v>
      </c>
      <c r="D396" t="s">
        <v>115</v>
      </c>
    </row>
    <row r="397" spans="1:4" x14ac:dyDescent="0.2">
      <c r="A397">
        <v>2220</v>
      </c>
      <c r="B397">
        <f t="shared" si="8"/>
        <v>37</v>
      </c>
      <c r="C397">
        <v>1.63</v>
      </c>
      <c r="D397" t="s">
        <v>115</v>
      </c>
    </row>
    <row r="398" spans="1:4" x14ac:dyDescent="0.2">
      <c r="A398">
        <v>0</v>
      </c>
      <c r="B398">
        <f t="shared" si="8"/>
        <v>0</v>
      </c>
      <c r="C398">
        <v>1.38</v>
      </c>
      <c r="D398" t="s">
        <v>132</v>
      </c>
    </row>
    <row r="399" spans="1:4" x14ac:dyDescent="0.2">
      <c r="A399">
        <v>20</v>
      </c>
      <c r="B399">
        <f t="shared" si="8"/>
        <v>0.33333333333333331</v>
      </c>
      <c r="C399">
        <v>4.9800000000000004</v>
      </c>
      <c r="D399" t="s">
        <v>132</v>
      </c>
    </row>
    <row r="400" spans="1:4" x14ac:dyDescent="0.2">
      <c r="A400">
        <v>40</v>
      </c>
      <c r="B400">
        <f t="shared" si="8"/>
        <v>0.66666666666666663</v>
      </c>
      <c r="C400">
        <v>5.49</v>
      </c>
      <c r="D400" t="s">
        <v>132</v>
      </c>
    </row>
    <row r="401" spans="1:4" x14ac:dyDescent="0.2">
      <c r="A401">
        <v>60</v>
      </c>
      <c r="B401">
        <f t="shared" si="8"/>
        <v>1</v>
      </c>
      <c r="C401">
        <v>5.93</v>
      </c>
      <c r="D401" t="s">
        <v>132</v>
      </c>
    </row>
    <row r="402" spans="1:4" x14ac:dyDescent="0.2">
      <c r="A402">
        <v>80</v>
      </c>
      <c r="B402">
        <f t="shared" si="8"/>
        <v>1.3333333333333333</v>
      </c>
      <c r="C402">
        <v>6.99</v>
      </c>
      <c r="D402" t="s">
        <v>132</v>
      </c>
    </row>
    <row r="403" spans="1:4" x14ac:dyDescent="0.2">
      <c r="A403">
        <v>100</v>
      </c>
      <c r="B403">
        <f t="shared" si="8"/>
        <v>1.6666666666666667</v>
      </c>
      <c r="C403">
        <v>7.82</v>
      </c>
      <c r="D403" t="s">
        <v>132</v>
      </c>
    </row>
    <row r="404" spans="1:4" x14ac:dyDescent="0.2">
      <c r="A404">
        <v>120</v>
      </c>
      <c r="B404">
        <f t="shared" si="8"/>
        <v>2</v>
      </c>
      <c r="C404">
        <v>8.1999999999999993</v>
      </c>
      <c r="D404" t="s">
        <v>132</v>
      </c>
    </row>
    <row r="405" spans="1:4" x14ac:dyDescent="0.2">
      <c r="A405">
        <v>140</v>
      </c>
      <c r="B405">
        <f t="shared" si="8"/>
        <v>2.3333333333333335</v>
      </c>
      <c r="C405">
        <v>8.56</v>
      </c>
      <c r="D405" t="s">
        <v>132</v>
      </c>
    </row>
    <row r="406" spans="1:4" x14ac:dyDescent="0.2">
      <c r="A406">
        <v>160</v>
      </c>
      <c r="B406">
        <f t="shared" si="8"/>
        <v>2.6666666666666665</v>
      </c>
      <c r="C406">
        <v>9.02</v>
      </c>
      <c r="D406" t="s">
        <v>132</v>
      </c>
    </row>
    <row r="407" spans="1:4" x14ac:dyDescent="0.2">
      <c r="A407">
        <v>180</v>
      </c>
      <c r="B407">
        <f t="shared" si="8"/>
        <v>3</v>
      </c>
      <c r="C407">
        <v>8.99</v>
      </c>
      <c r="D407" t="s">
        <v>132</v>
      </c>
    </row>
    <row r="408" spans="1:4" x14ac:dyDescent="0.2">
      <c r="A408">
        <v>200</v>
      </c>
      <c r="B408">
        <f t="shared" si="8"/>
        <v>3.3333333333333335</v>
      </c>
      <c r="C408">
        <v>9.09</v>
      </c>
      <c r="D408" t="s">
        <v>132</v>
      </c>
    </row>
    <row r="409" spans="1:4" x14ac:dyDescent="0.2">
      <c r="A409">
        <v>220</v>
      </c>
      <c r="B409">
        <f t="shared" si="8"/>
        <v>3.6666666666666665</v>
      </c>
      <c r="C409">
        <v>9.0299999999999994</v>
      </c>
      <c r="D409" t="s">
        <v>132</v>
      </c>
    </row>
    <row r="410" spans="1:4" x14ac:dyDescent="0.2">
      <c r="A410">
        <v>240</v>
      </c>
      <c r="B410">
        <f t="shared" si="8"/>
        <v>4</v>
      </c>
      <c r="C410">
        <v>8.94</v>
      </c>
      <c r="D410" t="s">
        <v>132</v>
      </c>
    </row>
    <row r="411" spans="1:4" x14ac:dyDescent="0.2">
      <c r="A411">
        <v>260</v>
      </c>
      <c r="B411">
        <f t="shared" si="8"/>
        <v>4.333333333333333</v>
      </c>
      <c r="C411">
        <v>8.89</v>
      </c>
      <c r="D411" t="s">
        <v>132</v>
      </c>
    </row>
    <row r="412" spans="1:4" x14ac:dyDescent="0.2">
      <c r="A412">
        <v>280</v>
      </c>
      <c r="B412">
        <f t="shared" si="8"/>
        <v>4.666666666666667</v>
      </c>
      <c r="C412">
        <v>8.58</v>
      </c>
      <c r="D412" t="s">
        <v>132</v>
      </c>
    </row>
    <row r="413" spans="1:4" x14ac:dyDescent="0.2">
      <c r="A413">
        <v>300</v>
      </c>
      <c r="B413">
        <f t="shared" si="8"/>
        <v>5</v>
      </c>
      <c r="C413">
        <v>8.9600000000000009</v>
      </c>
      <c r="D413" t="s">
        <v>132</v>
      </c>
    </row>
    <row r="414" spans="1:4" x14ac:dyDescent="0.2">
      <c r="A414">
        <v>320</v>
      </c>
      <c r="B414">
        <f t="shared" si="8"/>
        <v>5.333333333333333</v>
      </c>
      <c r="C414">
        <v>8.25</v>
      </c>
      <c r="D414" t="s">
        <v>132</v>
      </c>
    </row>
    <row r="415" spans="1:4" x14ac:dyDescent="0.2">
      <c r="A415">
        <v>340</v>
      </c>
      <c r="B415">
        <f t="shared" si="8"/>
        <v>5.666666666666667</v>
      </c>
      <c r="C415">
        <v>8.11</v>
      </c>
      <c r="D415" t="s">
        <v>132</v>
      </c>
    </row>
    <row r="416" spans="1:4" x14ac:dyDescent="0.2">
      <c r="A416">
        <v>360</v>
      </c>
      <c r="B416">
        <f t="shared" si="8"/>
        <v>6</v>
      </c>
      <c r="C416">
        <v>8.08</v>
      </c>
      <c r="D416" t="s">
        <v>132</v>
      </c>
    </row>
    <row r="417" spans="1:4" x14ac:dyDescent="0.2">
      <c r="A417">
        <v>380</v>
      </c>
      <c r="B417">
        <f t="shared" si="8"/>
        <v>6.333333333333333</v>
      </c>
      <c r="C417">
        <v>8.25</v>
      </c>
      <c r="D417" t="s">
        <v>132</v>
      </c>
    </row>
    <row r="418" spans="1:4" x14ac:dyDescent="0.2">
      <c r="A418">
        <v>400</v>
      </c>
      <c r="B418">
        <f t="shared" si="8"/>
        <v>6.666666666666667</v>
      </c>
      <c r="C418">
        <v>8.23</v>
      </c>
      <c r="D418" t="s">
        <v>132</v>
      </c>
    </row>
    <row r="419" spans="1:4" x14ac:dyDescent="0.2">
      <c r="A419">
        <v>420</v>
      </c>
      <c r="B419">
        <f t="shared" si="8"/>
        <v>7</v>
      </c>
      <c r="C419">
        <v>8.26</v>
      </c>
      <c r="D419" t="s">
        <v>132</v>
      </c>
    </row>
    <row r="420" spans="1:4" x14ac:dyDescent="0.2">
      <c r="A420">
        <v>440</v>
      </c>
      <c r="B420">
        <f t="shared" si="8"/>
        <v>7.333333333333333</v>
      </c>
      <c r="C420">
        <v>8.42</v>
      </c>
      <c r="D420" t="s">
        <v>132</v>
      </c>
    </row>
    <row r="421" spans="1:4" x14ac:dyDescent="0.2">
      <c r="A421">
        <v>460</v>
      </c>
      <c r="B421">
        <f t="shared" si="8"/>
        <v>7.666666666666667</v>
      </c>
      <c r="C421">
        <v>7.72</v>
      </c>
      <c r="D421" t="s">
        <v>132</v>
      </c>
    </row>
    <row r="422" spans="1:4" x14ac:dyDescent="0.2">
      <c r="A422">
        <v>480</v>
      </c>
      <c r="B422">
        <f t="shared" si="8"/>
        <v>8</v>
      </c>
      <c r="C422">
        <v>7.44</v>
      </c>
      <c r="D422" t="s">
        <v>132</v>
      </c>
    </row>
    <row r="423" spans="1:4" x14ac:dyDescent="0.2">
      <c r="A423">
        <v>500</v>
      </c>
      <c r="B423">
        <f t="shared" si="8"/>
        <v>8.3333333333333339</v>
      </c>
      <c r="C423">
        <v>7.95</v>
      </c>
      <c r="D423" t="s">
        <v>132</v>
      </c>
    </row>
    <row r="424" spans="1:4" x14ac:dyDescent="0.2">
      <c r="A424">
        <v>520</v>
      </c>
      <c r="B424">
        <f t="shared" si="8"/>
        <v>8.6666666666666661</v>
      </c>
      <c r="C424">
        <v>8.0399999999999991</v>
      </c>
      <c r="D424" t="s">
        <v>132</v>
      </c>
    </row>
    <row r="425" spans="1:4" x14ac:dyDescent="0.2">
      <c r="A425">
        <v>540</v>
      </c>
      <c r="B425">
        <f t="shared" si="8"/>
        <v>9</v>
      </c>
      <c r="C425">
        <v>7.75</v>
      </c>
      <c r="D425" t="s">
        <v>132</v>
      </c>
    </row>
    <row r="426" spans="1:4" x14ac:dyDescent="0.2">
      <c r="A426">
        <v>560</v>
      </c>
      <c r="B426">
        <f t="shared" si="8"/>
        <v>9.3333333333333339</v>
      </c>
      <c r="C426">
        <v>7.48</v>
      </c>
      <c r="D426" t="s">
        <v>132</v>
      </c>
    </row>
    <row r="427" spans="1:4" x14ac:dyDescent="0.2">
      <c r="A427">
        <v>580</v>
      </c>
      <c r="B427">
        <f t="shared" si="8"/>
        <v>9.6666666666666661</v>
      </c>
      <c r="C427">
        <v>7.72</v>
      </c>
      <c r="D427" t="s">
        <v>132</v>
      </c>
    </row>
    <row r="428" spans="1:4" x14ac:dyDescent="0.2">
      <c r="A428">
        <v>600</v>
      </c>
      <c r="B428">
        <f t="shared" si="8"/>
        <v>10</v>
      </c>
      <c r="C428">
        <v>7.78</v>
      </c>
      <c r="D428" t="s">
        <v>132</v>
      </c>
    </row>
    <row r="429" spans="1:4" x14ac:dyDescent="0.2">
      <c r="A429">
        <v>620</v>
      </c>
      <c r="B429">
        <f t="shared" si="8"/>
        <v>10.333333333333334</v>
      </c>
      <c r="C429">
        <v>7.93</v>
      </c>
      <c r="D429" t="s">
        <v>132</v>
      </c>
    </row>
    <row r="430" spans="1:4" x14ac:dyDescent="0.2">
      <c r="A430">
        <v>640</v>
      </c>
      <c r="B430">
        <f t="shared" si="8"/>
        <v>10.666666666666666</v>
      </c>
      <c r="C430">
        <v>8.3800000000000008</v>
      </c>
      <c r="D430" t="s">
        <v>132</v>
      </c>
    </row>
    <row r="431" spans="1:4" x14ac:dyDescent="0.2">
      <c r="A431">
        <v>660</v>
      </c>
      <c r="B431">
        <f t="shared" si="8"/>
        <v>11</v>
      </c>
      <c r="C431">
        <v>8.24</v>
      </c>
      <c r="D431" t="s">
        <v>132</v>
      </c>
    </row>
    <row r="432" spans="1:4" x14ac:dyDescent="0.2">
      <c r="A432">
        <v>680</v>
      </c>
      <c r="B432">
        <f t="shared" si="8"/>
        <v>11.333333333333334</v>
      </c>
      <c r="C432">
        <v>7.76</v>
      </c>
      <c r="D432" t="s">
        <v>132</v>
      </c>
    </row>
    <row r="433" spans="1:4" x14ac:dyDescent="0.2">
      <c r="A433">
        <v>700</v>
      </c>
      <c r="B433">
        <f t="shared" si="8"/>
        <v>11.666666666666666</v>
      </c>
      <c r="C433">
        <v>7.66</v>
      </c>
      <c r="D433" t="s">
        <v>132</v>
      </c>
    </row>
    <row r="434" spans="1:4" x14ac:dyDescent="0.2">
      <c r="A434">
        <v>720</v>
      </c>
      <c r="B434">
        <f t="shared" si="8"/>
        <v>12</v>
      </c>
      <c r="C434">
        <v>7.29</v>
      </c>
      <c r="D434" t="s">
        <v>132</v>
      </c>
    </row>
    <row r="435" spans="1:4" x14ac:dyDescent="0.2">
      <c r="A435">
        <v>740</v>
      </c>
      <c r="B435">
        <f t="shared" si="8"/>
        <v>12.333333333333334</v>
      </c>
      <c r="C435">
        <v>7.72</v>
      </c>
      <c r="D435" t="s">
        <v>132</v>
      </c>
    </row>
    <row r="436" spans="1:4" x14ac:dyDescent="0.2">
      <c r="A436">
        <v>760</v>
      </c>
      <c r="B436">
        <f t="shared" si="8"/>
        <v>12.666666666666666</v>
      </c>
      <c r="C436">
        <v>7.79</v>
      </c>
      <c r="D436" t="s">
        <v>132</v>
      </c>
    </row>
    <row r="437" spans="1:4" x14ac:dyDescent="0.2">
      <c r="A437">
        <v>780</v>
      </c>
      <c r="B437">
        <f t="shared" si="8"/>
        <v>13</v>
      </c>
      <c r="C437">
        <v>7.96</v>
      </c>
      <c r="D437" t="s">
        <v>132</v>
      </c>
    </row>
    <row r="438" spans="1:4" x14ac:dyDescent="0.2">
      <c r="A438">
        <v>800</v>
      </c>
      <c r="B438">
        <f t="shared" si="8"/>
        <v>13.333333333333334</v>
      </c>
      <c r="C438">
        <v>7.88</v>
      </c>
      <c r="D438" t="s">
        <v>132</v>
      </c>
    </row>
    <row r="439" spans="1:4" x14ac:dyDescent="0.2">
      <c r="A439">
        <v>820</v>
      </c>
      <c r="B439">
        <f t="shared" si="8"/>
        <v>13.666666666666666</v>
      </c>
      <c r="C439">
        <v>8.43</v>
      </c>
      <c r="D439" t="s">
        <v>132</v>
      </c>
    </row>
    <row r="440" spans="1:4" x14ac:dyDescent="0.2">
      <c r="A440">
        <v>840</v>
      </c>
      <c r="B440">
        <f t="shared" si="8"/>
        <v>14</v>
      </c>
      <c r="C440">
        <v>8.41</v>
      </c>
      <c r="D440" t="s">
        <v>132</v>
      </c>
    </row>
    <row r="441" spans="1:4" x14ac:dyDescent="0.2">
      <c r="A441">
        <v>860</v>
      </c>
      <c r="B441">
        <f t="shared" si="8"/>
        <v>14.333333333333334</v>
      </c>
      <c r="C441">
        <v>8.67</v>
      </c>
      <c r="D441" t="s">
        <v>132</v>
      </c>
    </row>
    <row r="442" spans="1:4" x14ac:dyDescent="0.2">
      <c r="A442">
        <v>880</v>
      </c>
      <c r="B442">
        <f t="shared" si="8"/>
        <v>14.666666666666666</v>
      </c>
      <c r="C442">
        <v>8.69</v>
      </c>
      <c r="D442" t="s">
        <v>132</v>
      </c>
    </row>
    <row r="443" spans="1:4" x14ac:dyDescent="0.2">
      <c r="A443">
        <v>900</v>
      </c>
      <c r="B443">
        <f t="shared" si="8"/>
        <v>15</v>
      </c>
      <c r="C443">
        <v>9.1999999999999993</v>
      </c>
      <c r="D443" t="s">
        <v>132</v>
      </c>
    </row>
    <row r="444" spans="1:4" x14ac:dyDescent="0.2">
      <c r="A444">
        <v>920</v>
      </c>
      <c r="B444">
        <f t="shared" si="8"/>
        <v>15.333333333333334</v>
      </c>
      <c r="C444">
        <v>8.9600000000000009</v>
      </c>
      <c r="D444" t="s">
        <v>132</v>
      </c>
    </row>
    <row r="445" spans="1:4" x14ac:dyDescent="0.2">
      <c r="A445">
        <v>940</v>
      </c>
      <c r="B445">
        <f t="shared" ref="B445:B508" si="9">A445/60</f>
        <v>15.666666666666666</v>
      </c>
      <c r="C445">
        <v>8.81</v>
      </c>
      <c r="D445" t="s">
        <v>132</v>
      </c>
    </row>
    <row r="446" spans="1:4" x14ac:dyDescent="0.2">
      <c r="A446">
        <v>960</v>
      </c>
      <c r="B446">
        <f t="shared" si="9"/>
        <v>16</v>
      </c>
      <c r="C446">
        <v>8.6199999999999992</v>
      </c>
      <c r="D446" t="s">
        <v>132</v>
      </c>
    </row>
    <row r="447" spans="1:4" x14ac:dyDescent="0.2">
      <c r="A447">
        <v>980</v>
      </c>
      <c r="B447">
        <f t="shared" si="9"/>
        <v>16.333333333333332</v>
      </c>
      <c r="C447">
        <v>8.6199999999999992</v>
      </c>
      <c r="D447" t="s">
        <v>132</v>
      </c>
    </row>
    <row r="448" spans="1:4" x14ac:dyDescent="0.2">
      <c r="A448">
        <v>1000</v>
      </c>
      <c r="B448">
        <f t="shared" si="9"/>
        <v>16.666666666666668</v>
      </c>
      <c r="C448">
        <v>8.7100000000000009</v>
      </c>
      <c r="D448" t="s">
        <v>132</v>
      </c>
    </row>
    <row r="449" spans="1:4" x14ac:dyDescent="0.2">
      <c r="A449">
        <v>1020</v>
      </c>
      <c r="B449">
        <f t="shared" si="9"/>
        <v>17</v>
      </c>
      <c r="C449">
        <v>8.02</v>
      </c>
      <c r="D449" t="s">
        <v>132</v>
      </c>
    </row>
    <row r="450" spans="1:4" x14ac:dyDescent="0.2">
      <c r="A450">
        <v>1040</v>
      </c>
      <c r="B450">
        <f t="shared" si="9"/>
        <v>17.333333333333332</v>
      </c>
      <c r="C450">
        <v>8.2100000000000009</v>
      </c>
      <c r="D450" t="s">
        <v>132</v>
      </c>
    </row>
    <row r="451" spans="1:4" x14ac:dyDescent="0.2">
      <c r="A451">
        <v>1060</v>
      </c>
      <c r="B451">
        <f t="shared" si="9"/>
        <v>17.666666666666668</v>
      </c>
      <c r="C451">
        <v>7.5</v>
      </c>
      <c r="D451" t="s">
        <v>132</v>
      </c>
    </row>
    <row r="452" spans="1:4" x14ac:dyDescent="0.2">
      <c r="A452">
        <v>1080</v>
      </c>
      <c r="B452">
        <f t="shared" si="9"/>
        <v>18</v>
      </c>
      <c r="C452">
        <v>7.25</v>
      </c>
      <c r="D452" t="s">
        <v>132</v>
      </c>
    </row>
    <row r="453" spans="1:4" x14ac:dyDescent="0.2">
      <c r="A453">
        <v>1100</v>
      </c>
      <c r="B453">
        <f t="shared" si="9"/>
        <v>18.333333333333332</v>
      </c>
      <c r="C453">
        <v>7.3</v>
      </c>
      <c r="D453" t="s">
        <v>132</v>
      </c>
    </row>
    <row r="454" spans="1:4" x14ac:dyDescent="0.2">
      <c r="A454">
        <v>1120</v>
      </c>
      <c r="B454">
        <f t="shared" si="9"/>
        <v>18.666666666666668</v>
      </c>
      <c r="C454">
        <v>7.17</v>
      </c>
      <c r="D454" t="s">
        <v>132</v>
      </c>
    </row>
    <row r="455" spans="1:4" x14ac:dyDescent="0.2">
      <c r="A455">
        <v>1140</v>
      </c>
      <c r="B455">
        <f t="shared" si="9"/>
        <v>19</v>
      </c>
      <c r="C455">
        <v>7.38</v>
      </c>
      <c r="D455" t="s">
        <v>132</v>
      </c>
    </row>
    <row r="456" spans="1:4" x14ac:dyDescent="0.2">
      <c r="A456">
        <v>1160</v>
      </c>
      <c r="B456">
        <f t="shared" si="9"/>
        <v>19.333333333333332</v>
      </c>
      <c r="C456">
        <v>7.59</v>
      </c>
      <c r="D456" t="s">
        <v>132</v>
      </c>
    </row>
    <row r="457" spans="1:4" x14ac:dyDescent="0.2">
      <c r="A457">
        <v>1180</v>
      </c>
      <c r="B457">
        <f t="shared" si="9"/>
        <v>19.666666666666668</v>
      </c>
      <c r="C457">
        <v>7.68</v>
      </c>
      <c r="D457" t="s">
        <v>132</v>
      </c>
    </row>
    <row r="458" spans="1:4" x14ac:dyDescent="0.2">
      <c r="A458">
        <v>1200</v>
      </c>
      <c r="B458">
        <f t="shared" si="9"/>
        <v>20</v>
      </c>
      <c r="C458">
        <v>7.92</v>
      </c>
      <c r="D458" t="s">
        <v>132</v>
      </c>
    </row>
    <row r="459" spans="1:4" x14ac:dyDescent="0.2">
      <c r="A459">
        <v>1220</v>
      </c>
      <c r="B459">
        <f t="shared" si="9"/>
        <v>20.333333333333332</v>
      </c>
      <c r="C459">
        <v>7.61</v>
      </c>
      <c r="D459" t="s">
        <v>132</v>
      </c>
    </row>
    <row r="460" spans="1:4" x14ac:dyDescent="0.2">
      <c r="A460">
        <v>1240</v>
      </c>
      <c r="B460">
        <f t="shared" si="9"/>
        <v>20.666666666666668</v>
      </c>
      <c r="C460">
        <v>7.27</v>
      </c>
      <c r="D460" t="s">
        <v>132</v>
      </c>
    </row>
    <row r="461" spans="1:4" x14ac:dyDescent="0.2">
      <c r="A461">
        <v>1260</v>
      </c>
      <c r="B461">
        <f t="shared" si="9"/>
        <v>21</v>
      </c>
      <c r="C461">
        <v>6.83</v>
      </c>
      <c r="D461" t="s">
        <v>132</v>
      </c>
    </row>
    <row r="462" spans="1:4" x14ac:dyDescent="0.2">
      <c r="A462">
        <v>1280</v>
      </c>
      <c r="B462">
        <f t="shared" si="9"/>
        <v>21.333333333333332</v>
      </c>
      <c r="C462">
        <v>6.46</v>
      </c>
      <c r="D462" t="s">
        <v>132</v>
      </c>
    </row>
    <row r="463" spans="1:4" x14ac:dyDescent="0.2">
      <c r="A463">
        <v>1300</v>
      </c>
      <c r="B463">
        <f t="shared" si="9"/>
        <v>21.666666666666668</v>
      </c>
      <c r="C463">
        <v>7.04</v>
      </c>
      <c r="D463" t="s">
        <v>132</v>
      </c>
    </row>
    <row r="464" spans="1:4" x14ac:dyDescent="0.2">
      <c r="A464">
        <v>1320</v>
      </c>
      <c r="B464">
        <f t="shared" si="9"/>
        <v>22</v>
      </c>
      <c r="C464">
        <v>7.21</v>
      </c>
      <c r="D464" t="s">
        <v>132</v>
      </c>
    </row>
    <row r="465" spans="1:4" x14ac:dyDescent="0.2">
      <c r="A465">
        <v>1340</v>
      </c>
      <c r="B465">
        <f t="shared" si="9"/>
        <v>22.333333333333332</v>
      </c>
      <c r="C465">
        <v>8.1</v>
      </c>
      <c r="D465" t="s">
        <v>132</v>
      </c>
    </row>
    <row r="466" spans="1:4" x14ac:dyDescent="0.2">
      <c r="A466">
        <v>1360</v>
      </c>
      <c r="B466">
        <f t="shared" si="9"/>
        <v>22.666666666666668</v>
      </c>
      <c r="C466">
        <v>7.56</v>
      </c>
      <c r="D466" t="s">
        <v>132</v>
      </c>
    </row>
    <row r="467" spans="1:4" x14ac:dyDescent="0.2">
      <c r="A467">
        <v>1380</v>
      </c>
      <c r="B467">
        <f t="shared" si="9"/>
        <v>23</v>
      </c>
      <c r="C467">
        <v>7</v>
      </c>
      <c r="D467" t="s">
        <v>132</v>
      </c>
    </row>
    <row r="468" spans="1:4" x14ac:dyDescent="0.2">
      <c r="A468">
        <v>1400</v>
      </c>
      <c r="B468">
        <f t="shared" si="9"/>
        <v>23.333333333333332</v>
      </c>
      <c r="C468">
        <v>7.7</v>
      </c>
      <c r="D468" t="s">
        <v>132</v>
      </c>
    </row>
    <row r="469" spans="1:4" x14ac:dyDescent="0.2">
      <c r="A469">
        <v>1420</v>
      </c>
      <c r="B469">
        <f t="shared" si="9"/>
        <v>23.666666666666668</v>
      </c>
      <c r="C469">
        <v>7.9</v>
      </c>
      <c r="D469" t="s">
        <v>132</v>
      </c>
    </row>
    <row r="470" spans="1:4" x14ac:dyDescent="0.2">
      <c r="A470">
        <v>1440</v>
      </c>
      <c r="B470">
        <f t="shared" si="9"/>
        <v>24</v>
      </c>
      <c r="C470">
        <v>8.35</v>
      </c>
      <c r="D470" t="s">
        <v>132</v>
      </c>
    </row>
    <row r="471" spans="1:4" x14ac:dyDescent="0.2">
      <c r="A471">
        <v>1460</v>
      </c>
      <c r="B471">
        <f t="shared" si="9"/>
        <v>24.333333333333332</v>
      </c>
      <c r="C471">
        <v>8.44</v>
      </c>
      <c r="D471" t="s">
        <v>132</v>
      </c>
    </row>
    <row r="472" spans="1:4" x14ac:dyDescent="0.2">
      <c r="A472">
        <v>1480</v>
      </c>
      <c r="B472">
        <f t="shared" si="9"/>
        <v>24.666666666666668</v>
      </c>
      <c r="C472">
        <v>8.48</v>
      </c>
      <c r="D472" t="s">
        <v>132</v>
      </c>
    </row>
    <row r="473" spans="1:4" x14ac:dyDescent="0.2">
      <c r="A473">
        <v>1500</v>
      </c>
      <c r="B473">
        <f t="shared" si="9"/>
        <v>25</v>
      </c>
      <c r="C473">
        <v>8.89</v>
      </c>
      <c r="D473" t="s">
        <v>132</v>
      </c>
    </row>
    <row r="474" spans="1:4" x14ac:dyDescent="0.2">
      <c r="A474">
        <v>1520</v>
      </c>
      <c r="B474">
        <f t="shared" si="9"/>
        <v>25.333333333333332</v>
      </c>
      <c r="C474">
        <v>7.75</v>
      </c>
      <c r="D474" t="s">
        <v>132</v>
      </c>
    </row>
    <row r="475" spans="1:4" x14ac:dyDescent="0.2">
      <c r="A475">
        <v>1540</v>
      </c>
      <c r="B475">
        <f t="shared" si="9"/>
        <v>25.666666666666668</v>
      </c>
      <c r="C475">
        <v>7.34</v>
      </c>
      <c r="D475" t="s">
        <v>132</v>
      </c>
    </row>
    <row r="476" spans="1:4" x14ac:dyDescent="0.2">
      <c r="A476">
        <v>1560</v>
      </c>
      <c r="B476">
        <f t="shared" si="9"/>
        <v>26</v>
      </c>
      <c r="C476">
        <v>6.56</v>
      </c>
      <c r="D476" t="s">
        <v>132</v>
      </c>
    </row>
    <row r="477" spans="1:4" x14ac:dyDescent="0.2">
      <c r="A477">
        <v>1580</v>
      </c>
      <c r="B477">
        <f t="shared" si="9"/>
        <v>26.333333333333332</v>
      </c>
      <c r="C477">
        <v>6.33</v>
      </c>
      <c r="D477" t="s">
        <v>132</v>
      </c>
    </row>
    <row r="478" spans="1:4" x14ac:dyDescent="0.2">
      <c r="A478">
        <v>1600</v>
      </c>
      <c r="B478">
        <f t="shared" si="9"/>
        <v>26.666666666666668</v>
      </c>
      <c r="C478">
        <v>5.75</v>
      </c>
      <c r="D478" t="s">
        <v>132</v>
      </c>
    </row>
    <row r="479" spans="1:4" x14ac:dyDescent="0.2">
      <c r="A479">
        <v>1620</v>
      </c>
      <c r="B479">
        <f t="shared" si="9"/>
        <v>27</v>
      </c>
      <c r="C479">
        <v>5.73</v>
      </c>
      <c r="D479" t="s">
        <v>132</v>
      </c>
    </row>
    <row r="480" spans="1:4" x14ac:dyDescent="0.2">
      <c r="A480">
        <v>1640</v>
      </c>
      <c r="B480">
        <f t="shared" si="9"/>
        <v>27.333333333333332</v>
      </c>
      <c r="C480">
        <v>5.98</v>
      </c>
      <c r="D480" t="s">
        <v>132</v>
      </c>
    </row>
    <row r="481" spans="1:4" x14ac:dyDescent="0.2">
      <c r="A481">
        <v>1660</v>
      </c>
      <c r="B481">
        <f t="shared" si="9"/>
        <v>27.666666666666668</v>
      </c>
      <c r="C481">
        <v>5.78</v>
      </c>
      <c r="D481" t="s">
        <v>132</v>
      </c>
    </row>
    <row r="482" spans="1:4" x14ac:dyDescent="0.2">
      <c r="A482">
        <v>1680</v>
      </c>
      <c r="B482">
        <f t="shared" si="9"/>
        <v>28</v>
      </c>
      <c r="C482">
        <v>6.17</v>
      </c>
      <c r="D482" t="s">
        <v>132</v>
      </c>
    </row>
    <row r="483" spans="1:4" x14ac:dyDescent="0.2">
      <c r="A483">
        <v>1700</v>
      </c>
      <c r="B483">
        <f t="shared" si="9"/>
        <v>28.333333333333332</v>
      </c>
      <c r="C483">
        <v>6.49</v>
      </c>
      <c r="D483" t="s">
        <v>132</v>
      </c>
    </row>
    <row r="484" spans="1:4" x14ac:dyDescent="0.2">
      <c r="A484">
        <v>1720</v>
      </c>
      <c r="B484">
        <f t="shared" si="9"/>
        <v>28.666666666666668</v>
      </c>
      <c r="C484">
        <v>6.07</v>
      </c>
      <c r="D484" t="s">
        <v>132</v>
      </c>
    </row>
    <row r="485" spans="1:4" x14ac:dyDescent="0.2">
      <c r="A485">
        <v>1740</v>
      </c>
      <c r="B485">
        <f t="shared" si="9"/>
        <v>29</v>
      </c>
      <c r="C485">
        <v>6.04</v>
      </c>
      <c r="D485" t="s">
        <v>132</v>
      </c>
    </row>
    <row r="486" spans="1:4" x14ac:dyDescent="0.2">
      <c r="A486">
        <v>1760</v>
      </c>
      <c r="B486">
        <f t="shared" si="9"/>
        <v>29.333333333333332</v>
      </c>
      <c r="C486">
        <v>5.19</v>
      </c>
      <c r="D486" t="s">
        <v>132</v>
      </c>
    </row>
    <row r="487" spans="1:4" x14ac:dyDescent="0.2">
      <c r="A487">
        <v>1780</v>
      </c>
      <c r="B487">
        <f t="shared" si="9"/>
        <v>29.666666666666668</v>
      </c>
      <c r="C487">
        <v>5.59</v>
      </c>
      <c r="D487" t="s">
        <v>132</v>
      </c>
    </row>
    <row r="488" spans="1:4" x14ac:dyDescent="0.2">
      <c r="A488">
        <v>1800</v>
      </c>
      <c r="B488">
        <f t="shared" si="9"/>
        <v>30</v>
      </c>
      <c r="C488">
        <v>4.29</v>
      </c>
      <c r="D488" t="s">
        <v>132</v>
      </c>
    </row>
    <row r="489" spans="1:4" x14ac:dyDescent="0.2">
      <c r="A489">
        <v>1820</v>
      </c>
      <c r="B489">
        <f t="shared" si="9"/>
        <v>30.333333333333332</v>
      </c>
      <c r="C489">
        <v>1.76</v>
      </c>
      <c r="D489" t="s">
        <v>132</v>
      </c>
    </row>
    <row r="490" spans="1:4" x14ac:dyDescent="0.2">
      <c r="A490">
        <v>0</v>
      </c>
      <c r="B490">
        <f t="shared" si="9"/>
        <v>0</v>
      </c>
      <c r="C490">
        <v>1.45</v>
      </c>
      <c r="D490" t="s">
        <v>153</v>
      </c>
    </row>
    <row r="491" spans="1:4" x14ac:dyDescent="0.2">
      <c r="A491">
        <v>20</v>
      </c>
      <c r="B491">
        <f t="shared" si="9"/>
        <v>0.33333333333333331</v>
      </c>
      <c r="C491">
        <v>6.39</v>
      </c>
      <c r="D491" t="s">
        <v>153</v>
      </c>
    </row>
    <row r="492" spans="1:4" x14ac:dyDescent="0.2">
      <c r="A492">
        <v>40</v>
      </c>
      <c r="B492">
        <f t="shared" si="9"/>
        <v>0.66666666666666663</v>
      </c>
      <c r="C492">
        <v>11.9</v>
      </c>
      <c r="D492" t="s">
        <v>153</v>
      </c>
    </row>
    <row r="493" spans="1:4" x14ac:dyDescent="0.2">
      <c r="A493">
        <v>60</v>
      </c>
      <c r="B493">
        <f t="shared" si="9"/>
        <v>1</v>
      </c>
      <c r="C493">
        <v>16.850000000000001</v>
      </c>
      <c r="D493" t="s">
        <v>153</v>
      </c>
    </row>
    <row r="494" spans="1:4" x14ac:dyDescent="0.2">
      <c r="A494">
        <v>80</v>
      </c>
      <c r="B494">
        <f t="shared" si="9"/>
        <v>1.3333333333333333</v>
      </c>
      <c r="C494">
        <v>17.600000000000001</v>
      </c>
      <c r="D494" t="s">
        <v>153</v>
      </c>
    </row>
    <row r="495" spans="1:4" x14ac:dyDescent="0.2">
      <c r="A495">
        <v>100</v>
      </c>
      <c r="B495">
        <f t="shared" si="9"/>
        <v>1.6666666666666667</v>
      </c>
      <c r="C495">
        <v>17.48</v>
      </c>
      <c r="D495" t="s">
        <v>153</v>
      </c>
    </row>
    <row r="496" spans="1:4" x14ac:dyDescent="0.2">
      <c r="A496">
        <v>120</v>
      </c>
      <c r="B496">
        <f t="shared" si="9"/>
        <v>2</v>
      </c>
      <c r="C496">
        <v>17.48</v>
      </c>
      <c r="D496" t="s">
        <v>153</v>
      </c>
    </row>
    <row r="497" spans="1:4" x14ac:dyDescent="0.2">
      <c r="A497">
        <v>140</v>
      </c>
      <c r="B497">
        <f t="shared" si="9"/>
        <v>2.3333333333333335</v>
      </c>
      <c r="C497">
        <v>17.399999999999999</v>
      </c>
      <c r="D497" t="s">
        <v>153</v>
      </c>
    </row>
    <row r="498" spans="1:4" x14ac:dyDescent="0.2">
      <c r="A498">
        <v>160</v>
      </c>
      <c r="B498">
        <f t="shared" si="9"/>
        <v>2.6666666666666665</v>
      </c>
      <c r="C498">
        <v>17.28</v>
      </c>
      <c r="D498" t="s">
        <v>153</v>
      </c>
    </row>
    <row r="499" spans="1:4" x14ac:dyDescent="0.2">
      <c r="A499">
        <v>180</v>
      </c>
      <c r="B499">
        <f t="shared" si="9"/>
        <v>3</v>
      </c>
      <c r="C499">
        <v>17.37</v>
      </c>
      <c r="D499" t="s">
        <v>153</v>
      </c>
    </row>
    <row r="500" spans="1:4" x14ac:dyDescent="0.2">
      <c r="A500">
        <v>200</v>
      </c>
      <c r="B500">
        <f t="shared" si="9"/>
        <v>3.3333333333333335</v>
      </c>
      <c r="C500">
        <v>17.45</v>
      </c>
      <c r="D500" t="s">
        <v>153</v>
      </c>
    </row>
    <row r="501" spans="1:4" x14ac:dyDescent="0.2">
      <c r="A501">
        <v>220</v>
      </c>
      <c r="B501">
        <f t="shared" si="9"/>
        <v>3.6666666666666665</v>
      </c>
      <c r="C501">
        <v>17.420000000000002</v>
      </c>
      <c r="D501" t="s">
        <v>153</v>
      </c>
    </row>
    <row r="502" spans="1:4" x14ac:dyDescent="0.2">
      <c r="A502">
        <v>240</v>
      </c>
      <c r="B502">
        <f t="shared" si="9"/>
        <v>4</v>
      </c>
      <c r="C502">
        <v>17.3</v>
      </c>
      <c r="D502" t="s">
        <v>153</v>
      </c>
    </row>
    <row r="503" spans="1:4" x14ac:dyDescent="0.2">
      <c r="A503">
        <v>260</v>
      </c>
      <c r="B503">
        <f t="shared" si="9"/>
        <v>4.333333333333333</v>
      </c>
      <c r="C503">
        <v>16.22</v>
      </c>
      <c r="D503" t="s">
        <v>153</v>
      </c>
    </row>
    <row r="504" spans="1:4" x14ac:dyDescent="0.2">
      <c r="A504">
        <v>280</v>
      </c>
      <c r="B504">
        <f t="shared" si="9"/>
        <v>4.666666666666667</v>
      </c>
      <c r="C504">
        <v>15.26</v>
      </c>
      <c r="D504" t="s">
        <v>153</v>
      </c>
    </row>
    <row r="505" spans="1:4" x14ac:dyDescent="0.2">
      <c r="A505">
        <v>300</v>
      </c>
      <c r="B505">
        <f t="shared" si="9"/>
        <v>5</v>
      </c>
      <c r="C505">
        <v>14.52</v>
      </c>
      <c r="D505" t="s">
        <v>153</v>
      </c>
    </row>
    <row r="506" spans="1:4" x14ac:dyDescent="0.2">
      <c r="A506">
        <v>320</v>
      </c>
      <c r="B506">
        <f t="shared" si="9"/>
        <v>5.333333333333333</v>
      </c>
      <c r="C506">
        <v>13.5</v>
      </c>
      <c r="D506" t="s">
        <v>153</v>
      </c>
    </row>
    <row r="507" spans="1:4" x14ac:dyDescent="0.2">
      <c r="A507">
        <v>340</v>
      </c>
      <c r="B507">
        <f t="shared" si="9"/>
        <v>5.666666666666667</v>
      </c>
      <c r="C507">
        <v>12.85</v>
      </c>
      <c r="D507" t="s">
        <v>153</v>
      </c>
    </row>
    <row r="508" spans="1:4" x14ac:dyDescent="0.2">
      <c r="A508">
        <v>360</v>
      </c>
      <c r="B508">
        <f t="shared" si="9"/>
        <v>6</v>
      </c>
      <c r="C508">
        <v>11.43</v>
      </c>
      <c r="D508" t="s">
        <v>153</v>
      </c>
    </row>
    <row r="509" spans="1:4" x14ac:dyDescent="0.2">
      <c r="A509">
        <v>380</v>
      </c>
      <c r="B509">
        <f t="shared" ref="B509:B572" si="10">A509/60</f>
        <v>6.333333333333333</v>
      </c>
      <c r="C509">
        <v>10.83</v>
      </c>
      <c r="D509" t="s">
        <v>153</v>
      </c>
    </row>
    <row r="510" spans="1:4" x14ac:dyDescent="0.2">
      <c r="A510">
        <v>400</v>
      </c>
      <c r="B510">
        <f t="shared" si="10"/>
        <v>6.666666666666667</v>
      </c>
      <c r="C510">
        <v>10.34</v>
      </c>
      <c r="D510" t="s">
        <v>153</v>
      </c>
    </row>
    <row r="511" spans="1:4" x14ac:dyDescent="0.2">
      <c r="A511">
        <v>420</v>
      </c>
      <c r="B511">
        <f t="shared" si="10"/>
        <v>7</v>
      </c>
      <c r="C511">
        <v>10.61</v>
      </c>
      <c r="D511" t="s">
        <v>153</v>
      </c>
    </row>
    <row r="512" spans="1:4" x14ac:dyDescent="0.2">
      <c r="A512">
        <v>440</v>
      </c>
      <c r="B512">
        <f t="shared" si="10"/>
        <v>7.333333333333333</v>
      </c>
      <c r="C512">
        <v>10.9</v>
      </c>
      <c r="D512" t="s">
        <v>153</v>
      </c>
    </row>
    <row r="513" spans="1:4" x14ac:dyDescent="0.2">
      <c r="A513">
        <v>460</v>
      </c>
      <c r="B513">
        <f t="shared" si="10"/>
        <v>7.666666666666667</v>
      </c>
      <c r="C513">
        <v>11.24</v>
      </c>
      <c r="D513" t="s">
        <v>153</v>
      </c>
    </row>
    <row r="514" spans="1:4" x14ac:dyDescent="0.2">
      <c r="A514">
        <v>480</v>
      </c>
      <c r="B514">
        <f t="shared" si="10"/>
        <v>8</v>
      </c>
      <c r="C514">
        <v>11.56</v>
      </c>
      <c r="D514" t="s">
        <v>153</v>
      </c>
    </row>
    <row r="515" spans="1:4" x14ac:dyDescent="0.2">
      <c r="A515">
        <v>500</v>
      </c>
      <c r="B515">
        <f t="shared" si="10"/>
        <v>8.3333333333333339</v>
      </c>
      <c r="C515">
        <v>11.53</v>
      </c>
      <c r="D515" t="s">
        <v>153</v>
      </c>
    </row>
    <row r="516" spans="1:4" x14ac:dyDescent="0.2">
      <c r="A516">
        <v>520</v>
      </c>
      <c r="B516">
        <f t="shared" si="10"/>
        <v>8.6666666666666661</v>
      </c>
      <c r="C516">
        <v>11.1</v>
      </c>
      <c r="D516" t="s">
        <v>153</v>
      </c>
    </row>
    <row r="517" spans="1:4" x14ac:dyDescent="0.2">
      <c r="A517">
        <v>540</v>
      </c>
      <c r="B517">
        <f t="shared" si="10"/>
        <v>9</v>
      </c>
      <c r="C517">
        <v>10.37</v>
      </c>
      <c r="D517" t="s">
        <v>153</v>
      </c>
    </row>
    <row r="518" spans="1:4" x14ac:dyDescent="0.2">
      <c r="A518">
        <v>560</v>
      </c>
      <c r="B518">
        <f t="shared" si="10"/>
        <v>9.3333333333333339</v>
      </c>
      <c r="C518">
        <v>10.31</v>
      </c>
      <c r="D518" t="s">
        <v>153</v>
      </c>
    </row>
    <row r="519" spans="1:4" x14ac:dyDescent="0.2">
      <c r="A519">
        <v>580</v>
      </c>
      <c r="B519">
        <f t="shared" si="10"/>
        <v>9.6666666666666661</v>
      </c>
      <c r="C519">
        <v>10.36</v>
      </c>
      <c r="D519" t="s">
        <v>153</v>
      </c>
    </row>
    <row r="520" spans="1:4" x14ac:dyDescent="0.2">
      <c r="A520">
        <v>600</v>
      </c>
      <c r="B520">
        <f t="shared" si="10"/>
        <v>10</v>
      </c>
      <c r="C520">
        <v>9.6199999999999992</v>
      </c>
      <c r="D520" t="s">
        <v>153</v>
      </c>
    </row>
    <row r="521" spans="1:4" x14ac:dyDescent="0.2">
      <c r="A521">
        <v>620</v>
      </c>
      <c r="B521">
        <f t="shared" si="10"/>
        <v>10.333333333333334</v>
      </c>
      <c r="C521">
        <v>9.9</v>
      </c>
      <c r="D521" t="s">
        <v>153</v>
      </c>
    </row>
    <row r="522" spans="1:4" x14ac:dyDescent="0.2">
      <c r="A522">
        <v>640</v>
      </c>
      <c r="B522">
        <f t="shared" si="10"/>
        <v>10.666666666666666</v>
      </c>
      <c r="C522">
        <v>10.41</v>
      </c>
      <c r="D522" t="s">
        <v>153</v>
      </c>
    </row>
    <row r="523" spans="1:4" x14ac:dyDescent="0.2">
      <c r="A523">
        <v>660</v>
      </c>
      <c r="B523">
        <f t="shared" si="10"/>
        <v>11</v>
      </c>
      <c r="C523">
        <v>10.53</v>
      </c>
      <c r="D523" t="s">
        <v>153</v>
      </c>
    </row>
    <row r="524" spans="1:4" x14ac:dyDescent="0.2">
      <c r="A524">
        <v>680</v>
      </c>
      <c r="B524">
        <f t="shared" si="10"/>
        <v>11.333333333333334</v>
      </c>
      <c r="C524">
        <v>10.55</v>
      </c>
      <c r="D524" t="s">
        <v>153</v>
      </c>
    </row>
    <row r="525" spans="1:4" x14ac:dyDescent="0.2">
      <c r="A525">
        <v>700</v>
      </c>
      <c r="B525">
        <f t="shared" si="10"/>
        <v>11.666666666666666</v>
      </c>
      <c r="C525">
        <v>10.84</v>
      </c>
      <c r="D525" t="s">
        <v>153</v>
      </c>
    </row>
    <row r="526" spans="1:4" x14ac:dyDescent="0.2">
      <c r="A526">
        <v>720</v>
      </c>
      <c r="B526">
        <f t="shared" si="10"/>
        <v>12</v>
      </c>
      <c r="C526">
        <v>10.72</v>
      </c>
      <c r="D526" t="s">
        <v>153</v>
      </c>
    </row>
    <row r="527" spans="1:4" x14ac:dyDescent="0.2">
      <c r="A527">
        <v>740</v>
      </c>
      <c r="B527">
        <f t="shared" si="10"/>
        <v>12.333333333333334</v>
      </c>
      <c r="C527">
        <v>10.64</v>
      </c>
      <c r="D527" t="s">
        <v>153</v>
      </c>
    </row>
    <row r="528" spans="1:4" x14ac:dyDescent="0.2">
      <c r="A528">
        <v>760</v>
      </c>
      <c r="B528">
        <f t="shared" si="10"/>
        <v>12.666666666666666</v>
      </c>
      <c r="C528">
        <v>11.81</v>
      </c>
      <c r="D528" t="s">
        <v>153</v>
      </c>
    </row>
    <row r="529" spans="1:4" x14ac:dyDescent="0.2">
      <c r="A529">
        <v>780</v>
      </c>
      <c r="B529">
        <f t="shared" si="10"/>
        <v>13</v>
      </c>
      <c r="C529">
        <v>13.19</v>
      </c>
      <c r="D529" t="s">
        <v>153</v>
      </c>
    </row>
    <row r="530" spans="1:4" x14ac:dyDescent="0.2">
      <c r="A530">
        <v>800</v>
      </c>
      <c r="B530">
        <f t="shared" si="10"/>
        <v>13.333333333333334</v>
      </c>
      <c r="C530">
        <v>14.19</v>
      </c>
      <c r="D530" t="s">
        <v>153</v>
      </c>
    </row>
    <row r="531" spans="1:4" x14ac:dyDescent="0.2">
      <c r="A531">
        <v>820</v>
      </c>
      <c r="B531">
        <f t="shared" si="10"/>
        <v>13.666666666666666</v>
      </c>
      <c r="C531">
        <v>15.82</v>
      </c>
      <c r="D531" t="s">
        <v>153</v>
      </c>
    </row>
    <row r="532" spans="1:4" x14ac:dyDescent="0.2">
      <c r="A532">
        <v>840</v>
      </c>
      <c r="B532">
        <f t="shared" si="10"/>
        <v>14</v>
      </c>
      <c r="C532">
        <v>17.3</v>
      </c>
      <c r="D532" t="s">
        <v>153</v>
      </c>
    </row>
    <row r="533" spans="1:4" x14ac:dyDescent="0.2">
      <c r="A533">
        <v>860</v>
      </c>
      <c r="B533">
        <f t="shared" si="10"/>
        <v>14.333333333333334</v>
      </c>
      <c r="C533">
        <v>17.68</v>
      </c>
      <c r="D533" t="s">
        <v>153</v>
      </c>
    </row>
    <row r="534" spans="1:4" x14ac:dyDescent="0.2">
      <c r="A534">
        <v>880</v>
      </c>
      <c r="B534">
        <f t="shared" si="10"/>
        <v>14.666666666666666</v>
      </c>
      <c r="C534">
        <v>17.57</v>
      </c>
      <c r="D534" t="s">
        <v>153</v>
      </c>
    </row>
    <row r="535" spans="1:4" x14ac:dyDescent="0.2">
      <c r="A535">
        <v>900</v>
      </c>
      <c r="B535">
        <f t="shared" si="10"/>
        <v>15</v>
      </c>
      <c r="C535">
        <v>17.46</v>
      </c>
      <c r="D535" t="s">
        <v>153</v>
      </c>
    </row>
    <row r="536" spans="1:4" x14ac:dyDescent="0.2">
      <c r="A536">
        <v>920</v>
      </c>
      <c r="B536">
        <f t="shared" si="10"/>
        <v>15.333333333333334</v>
      </c>
      <c r="C536">
        <v>17.440000000000001</v>
      </c>
      <c r="D536" t="s">
        <v>153</v>
      </c>
    </row>
    <row r="537" spans="1:4" x14ac:dyDescent="0.2">
      <c r="A537">
        <v>940</v>
      </c>
      <c r="B537">
        <f t="shared" si="10"/>
        <v>15.666666666666666</v>
      </c>
      <c r="C537">
        <v>16.25</v>
      </c>
      <c r="D537" t="s">
        <v>153</v>
      </c>
    </row>
    <row r="538" spans="1:4" x14ac:dyDescent="0.2">
      <c r="A538">
        <v>960</v>
      </c>
      <c r="B538">
        <f t="shared" si="10"/>
        <v>16</v>
      </c>
      <c r="C538">
        <v>15.04</v>
      </c>
      <c r="D538" t="s">
        <v>153</v>
      </c>
    </row>
    <row r="539" spans="1:4" x14ac:dyDescent="0.2">
      <c r="A539">
        <v>980</v>
      </c>
      <c r="B539">
        <f t="shared" si="10"/>
        <v>16.333333333333332</v>
      </c>
      <c r="C539">
        <v>13.93</v>
      </c>
      <c r="D539" t="s">
        <v>153</v>
      </c>
    </row>
    <row r="540" spans="1:4" x14ac:dyDescent="0.2">
      <c r="A540">
        <v>1000</v>
      </c>
      <c r="B540">
        <f t="shared" si="10"/>
        <v>16.666666666666668</v>
      </c>
      <c r="C540">
        <v>12.89</v>
      </c>
      <c r="D540" t="s">
        <v>153</v>
      </c>
    </row>
    <row r="541" spans="1:4" x14ac:dyDescent="0.2">
      <c r="A541">
        <v>1020</v>
      </c>
      <c r="B541">
        <f t="shared" si="10"/>
        <v>17</v>
      </c>
      <c r="C541">
        <v>12.35</v>
      </c>
      <c r="D541" t="s">
        <v>153</v>
      </c>
    </row>
    <row r="542" spans="1:4" x14ac:dyDescent="0.2">
      <c r="A542">
        <v>1040</v>
      </c>
      <c r="B542">
        <f t="shared" si="10"/>
        <v>17.333333333333332</v>
      </c>
      <c r="C542">
        <v>12.19</v>
      </c>
      <c r="D542" t="s">
        <v>153</v>
      </c>
    </row>
    <row r="543" spans="1:4" x14ac:dyDescent="0.2">
      <c r="A543">
        <v>1060</v>
      </c>
      <c r="B543">
        <f t="shared" si="10"/>
        <v>17.666666666666668</v>
      </c>
      <c r="C543">
        <v>11.42</v>
      </c>
      <c r="D543" t="s">
        <v>153</v>
      </c>
    </row>
    <row r="544" spans="1:4" x14ac:dyDescent="0.2">
      <c r="A544">
        <v>1080</v>
      </c>
      <c r="B544">
        <f t="shared" si="10"/>
        <v>18</v>
      </c>
      <c r="C544">
        <v>11.12</v>
      </c>
      <c r="D544" t="s">
        <v>153</v>
      </c>
    </row>
    <row r="545" spans="1:4" x14ac:dyDescent="0.2">
      <c r="A545">
        <v>1100</v>
      </c>
      <c r="B545">
        <f t="shared" si="10"/>
        <v>18.333333333333332</v>
      </c>
      <c r="C545">
        <v>10.38</v>
      </c>
      <c r="D545" t="s">
        <v>153</v>
      </c>
    </row>
    <row r="546" spans="1:4" x14ac:dyDescent="0.2">
      <c r="A546">
        <v>1120</v>
      </c>
      <c r="B546">
        <f t="shared" si="10"/>
        <v>18.666666666666668</v>
      </c>
      <c r="C546">
        <v>10.46</v>
      </c>
      <c r="D546" t="s">
        <v>153</v>
      </c>
    </row>
    <row r="547" spans="1:4" x14ac:dyDescent="0.2">
      <c r="A547">
        <v>1140</v>
      </c>
      <c r="B547">
        <f t="shared" si="10"/>
        <v>19</v>
      </c>
      <c r="C547">
        <v>9.99</v>
      </c>
      <c r="D547" t="s">
        <v>153</v>
      </c>
    </row>
    <row r="548" spans="1:4" x14ac:dyDescent="0.2">
      <c r="A548">
        <v>1160</v>
      </c>
      <c r="B548">
        <f t="shared" si="10"/>
        <v>19.333333333333332</v>
      </c>
      <c r="C548">
        <v>9.82</v>
      </c>
      <c r="D548" t="s">
        <v>153</v>
      </c>
    </row>
    <row r="549" spans="1:4" x14ac:dyDescent="0.2">
      <c r="A549">
        <v>1180</v>
      </c>
      <c r="B549">
        <f t="shared" si="10"/>
        <v>19.666666666666668</v>
      </c>
      <c r="C549">
        <v>9.59</v>
      </c>
      <c r="D549" t="s">
        <v>153</v>
      </c>
    </row>
    <row r="550" spans="1:4" x14ac:dyDescent="0.2">
      <c r="A550">
        <v>1200</v>
      </c>
      <c r="B550">
        <f t="shared" si="10"/>
        <v>20</v>
      </c>
      <c r="C550">
        <v>9.7799999999999994</v>
      </c>
      <c r="D550" t="s">
        <v>153</v>
      </c>
    </row>
    <row r="551" spans="1:4" x14ac:dyDescent="0.2">
      <c r="A551">
        <v>1220</v>
      </c>
      <c r="B551">
        <f t="shared" si="10"/>
        <v>20.333333333333332</v>
      </c>
      <c r="C551">
        <v>10.36</v>
      </c>
      <c r="D551" t="s">
        <v>153</v>
      </c>
    </row>
    <row r="552" spans="1:4" x14ac:dyDescent="0.2">
      <c r="A552">
        <v>1240</v>
      </c>
      <c r="B552">
        <f t="shared" si="10"/>
        <v>20.666666666666668</v>
      </c>
      <c r="C552">
        <v>11.06</v>
      </c>
      <c r="D552" t="s">
        <v>153</v>
      </c>
    </row>
    <row r="553" spans="1:4" x14ac:dyDescent="0.2">
      <c r="A553">
        <v>1260</v>
      </c>
      <c r="B553">
        <f t="shared" si="10"/>
        <v>21</v>
      </c>
      <c r="C553">
        <v>11.01</v>
      </c>
      <c r="D553" t="s">
        <v>153</v>
      </c>
    </row>
    <row r="554" spans="1:4" x14ac:dyDescent="0.2">
      <c r="A554">
        <v>1280</v>
      </c>
      <c r="B554">
        <f t="shared" si="10"/>
        <v>21.333333333333332</v>
      </c>
      <c r="C554">
        <v>11.09</v>
      </c>
      <c r="D554" t="s">
        <v>153</v>
      </c>
    </row>
    <row r="555" spans="1:4" x14ac:dyDescent="0.2">
      <c r="A555">
        <v>1300</v>
      </c>
      <c r="B555">
        <f t="shared" si="10"/>
        <v>21.666666666666668</v>
      </c>
      <c r="C555">
        <v>10.5</v>
      </c>
      <c r="D555" t="s">
        <v>153</v>
      </c>
    </row>
    <row r="556" spans="1:4" x14ac:dyDescent="0.2">
      <c r="A556">
        <v>1320</v>
      </c>
      <c r="B556">
        <f t="shared" si="10"/>
        <v>22</v>
      </c>
      <c r="C556">
        <v>10.36</v>
      </c>
      <c r="D556" t="s">
        <v>153</v>
      </c>
    </row>
    <row r="557" spans="1:4" x14ac:dyDescent="0.2">
      <c r="A557">
        <v>1340</v>
      </c>
      <c r="B557">
        <f t="shared" si="10"/>
        <v>22.333333333333332</v>
      </c>
      <c r="C557">
        <v>10.210000000000001</v>
      </c>
      <c r="D557" t="s">
        <v>153</v>
      </c>
    </row>
    <row r="558" spans="1:4" x14ac:dyDescent="0.2">
      <c r="A558">
        <v>1360</v>
      </c>
      <c r="B558">
        <f t="shared" si="10"/>
        <v>22.666666666666668</v>
      </c>
      <c r="C558">
        <v>9.8699999999999992</v>
      </c>
      <c r="D558" t="s">
        <v>153</v>
      </c>
    </row>
    <row r="559" spans="1:4" x14ac:dyDescent="0.2">
      <c r="A559">
        <v>1380</v>
      </c>
      <c r="B559">
        <f t="shared" si="10"/>
        <v>23</v>
      </c>
      <c r="C559">
        <v>9.59</v>
      </c>
      <c r="D559" t="s">
        <v>153</v>
      </c>
    </row>
    <row r="560" spans="1:4" x14ac:dyDescent="0.2">
      <c r="A560">
        <v>1400</v>
      </c>
      <c r="B560">
        <f t="shared" si="10"/>
        <v>23.333333333333332</v>
      </c>
      <c r="C560">
        <v>10.08</v>
      </c>
      <c r="D560" t="s">
        <v>153</v>
      </c>
    </row>
    <row r="561" spans="1:4" x14ac:dyDescent="0.2">
      <c r="A561">
        <v>1420</v>
      </c>
      <c r="B561">
        <f t="shared" si="10"/>
        <v>23.666666666666668</v>
      </c>
      <c r="C561">
        <v>10.67</v>
      </c>
      <c r="D561" t="s">
        <v>153</v>
      </c>
    </row>
    <row r="562" spans="1:4" x14ac:dyDescent="0.2">
      <c r="A562">
        <v>1440</v>
      </c>
      <c r="B562">
        <f t="shared" si="10"/>
        <v>24</v>
      </c>
      <c r="C562">
        <v>10.76</v>
      </c>
      <c r="D562" t="s">
        <v>153</v>
      </c>
    </row>
    <row r="563" spans="1:4" x14ac:dyDescent="0.2">
      <c r="A563">
        <v>1460</v>
      </c>
      <c r="B563">
        <f t="shared" si="10"/>
        <v>24.333333333333332</v>
      </c>
      <c r="C563">
        <v>11.92</v>
      </c>
      <c r="D563" t="s">
        <v>153</v>
      </c>
    </row>
    <row r="564" spans="1:4" x14ac:dyDescent="0.2">
      <c r="A564">
        <v>1480</v>
      </c>
      <c r="B564">
        <f t="shared" si="10"/>
        <v>24.666666666666668</v>
      </c>
      <c r="C564">
        <v>13.49</v>
      </c>
      <c r="D564" t="s">
        <v>153</v>
      </c>
    </row>
    <row r="565" spans="1:4" x14ac:dyDescent="0.2">
      <c r="A565">
        <v>1500</v>
      </c>
      <c r="B565">
        <f t="shared" si="10"/>
        <v>25</v>
      </c>
      <c r="C565">
        <v>14.97</v>
      </c>
      <c r="D565" t="s">
        <v>153</v>
      </c>
    </row>
    <row r="566" spans="1:4" x14ac:dyDescent="0.2">
      <c r="A566">
        <v>1520</v>
      </c>
      <c r="B566">
        <f t="shared" si="10"/>
        <v>25.333333333333332</v>
      </c>
      <c r="C566">
        <v>16.21</v>
      </c>
      <c r="D566" t="s">
        <v>153</v>
      </c>
    </row>
    <row r="567" spans="1:4" x14ac:dyDescent="0.2">
      <c r="A567">
        <v>1540</v>
      </c>
      <c r="B567">
        <f t="shared" si="10"/>
        <v>25.666666666666668</v>
      </c>
      <c r="C567">
        <v>17</v>
      </c>
      <c r="D567" t="s">
        <v>153</v>
      </c>
    </row>
    <row r="568" spans="1:4" x14ac:dyDescent="0.2">
      <c r="A568">
        <v>1560</v>
      </c>
      <c r="B568">
        <f t="shared" si="10"/>
        <v>26</v>
      </c>
      <c r="C568">
        <v>17.21</v>
      </c>
      <c r="D568" t="s">
        <v>153</v>
      </c>
    </row>
    <row r="569" spans="1:4" x14ac:dyDescent="0.2">
      <c r="A569">
        <v>1580</v>
      </c>
      <c r="B569">
        <f t="shared" si="10"/>
        <v>26.333333333333332</v>
      </c>
      <c r="C569">
        <v>16.53</v>
      </c>
      <c r="D569" t="s">
        <v>153</v>
      </c>
    </row>
    <row r="570" spans="1:4" x14ac:dyDescent="0.2">
      <c r="A570">
        <v>1600</v>
      </c>
      <c r="B570">
        <f t="shared" si="10"/>
        <v>26.666666666666668</v>
      </c>
      <c r="C570">
        <v>15.54</v>
      </c>
      <c r="D570" t="s">
        <v>153</v>
      </c>
    </row>
    <row r="571" spans="1:4" x14ac:dyDescent="0.2">
      <c r="A571">
        <v>1620</v>
      </c>
      <c r="B571">
        <f t="shared" si="10"/>
        <v>27</v>
      </c>
      <c r="C571">
        <v>15.02</v>
      </c>
      <c r="D571" t="s">
        <v>153</v>
      </c>
    </row>
    <row r="572" spans="1:4" x14ac:dyDescent="0.2">
      <c r="A572">
        <v>1640</v>
      </c>
      <c r="B572">
        <f t="shared" si="10"/>
        <v>27.333333333333332</v>
      </c>
      <c r="C572">
        <v>12.48</v>
      </c>
      <c r="D572" t="s">
        <v>153</v>
      </c>
    </row>
    <row r="573" spans="1:4" x14ac:dyDescent="0.2">
      <c r="A573">
        <v>1660</v>
      </c>
      <c r="B573">
        <f t="shared" ref="B573:B636" si="11">A573/60</f>
        <v>27.666666666666668</v>
      </c>
      <c r="C573">
        <v>10.45</v>
      </c>
      <c r="D573" t="s">
        <v>153</v>
      </c>
    </row>
    <row r="574" spans="1:4" x14ac:dyDescent="0.2">
      <c r="A574">
        <v>1680</v>
      </c>
      <c r="B574">
        <f t="shared" si="11"/>
        <v>28</v>
      </c>
      <c r="C574">
        <v>9.25</v>
      </c>
      <c r="D574" t="s">
        <v>153</v>
      </c>
    </row>
    <row r="575" spans="1:4" x14ac:dyDescent="0.2">
      <c r="A575">
        <v>1700</v>
      </c>
      <c r="B575">
        <f t="shared" si="11"/>
        <v>28.333333333333332</v>
      </c>
      <c r="C575">
        <v>7.65</v>
      </c>
      <c r="D575" t="s">
        <v>153</v>
      </c>
    </row>
    <row r="576" spans="1:4" x14ac:dyDescent="0.2">
      <c r="A576">
        <v>1720</v>
      </c>
      <c r="B576">
        <f t="shared" si="11"/>
        <v>28.666666666666668</v>
      </c>
      <c r="C576">
        <v>6.05</v>
      </c>
      <c r="D576" t="s">
        <v>153</v>
      </c>
    </row>
    <row r="577" spans="1:4" x14ac:dyDescent="0.2">
      <c r="A577">
        <v>1740</v>
      </c>
      <c r="B577">
        <f t="shared" si="11"/>
        <v>29</v>
      </c>
      <c r="C577">
        <v>6.49</v>
      </c>
      <c r="D577" t="s">
        <v>153</v>
      </c>
    </row>
    <row r="578" spans="1:4" x14ac:dyDescent="0.2">
      <c r="A578">
        <v>1760</v>
      </c>
      <c r="B578">
        <f t="shared" si="11"/>
        <v>29.333333333333332</v>
      </c>
      <c r="C578">
        <v>5.7</v>
      </c>
      <c r="D578" t="s">
        <v>153</v>
      </c>
    </row>
    <row r="579" spans="1:4" x14ac:dyDescent="0.2">
      <c r="A579">
        <v>1780</v>
      </c>
      <c r="B579">
        <f t="shared" si="11"/>
        <v>29.666666666666668</v>
      </c>
      <c r="C579">
        <v>4.8099999999999996</v>
      </c>
      <c r="D579" t="s">
        <v>153</v>
      </c>
    </row>
    <row r="580" spans="1:4" x14ac:dyDescent="0.2">
      <c r="A580">
        <v>1800</v>
      </c>
      <c r="B580">
        <f t="shared" si="11"/>
        <v>30</v>
      </c>
      <c r="C580">
        <v>6.17</v>
      </c>
      <c r="D580" t="s">
        <v>153</v>
      </c>
    </row>
    <row r="581" spans="1:4" x14ac:dyDescent="0.2">
      <c r="A581">
        <v>1820</v>
      </c>
      <c r="B581">
        <f t="shared" si="11"/>
        <v>30.333333333333332</v>
      </c>
      <c r="C581">
        <v>4.59</v>
      </c>
      <c r="D581" t="s">
        <v>153</v>
      </c>
    </row>
    <row r="582" spans="1:4" x14ac:dyDescent="0.2">
      <c r="A582">
        <v>1840</v>
      </c>
      <c r="B582">
        <f t="shared" si="11"/>
        <v>30.666666666666668</v>
      </c>
      <c r="C582">
        <v>4.95</v>
      </c>
      <c r="D582" t="s">
        <v>153</v>
      </c>
    </row>
    <row r="583" spans="1:4" x14ac:dyDescent="0.2">
      <c r="A583">
        <v>1860</v>
      </c>
      <c r="B583">
        <f t="shared" si="11"/>
        <v>31</v>
      </c>
      <c r="C583">
        <v>4.79</v>
      </c>
      <c r="D583" t="s">
        <v>153</v>
      </c>
    </row>
    <row r="584" spans="1:4" x14ac:dyDescent="0.2">
      <c r="A584">
        <v>1880</v>
      </c>
      <c r="B584">
        <f t="shared" si="11"/>
        <v>31.333333333333332</v>
      </c>
      <c r="C584">
        <v>5.04</v>
      </c>
      <c r="D584" t="s">
        <v>153</v>
      </c>
    </row>
    <row r="585" spans="1:4" x14ac:dyDescent="0.2">
      <c r="A585">
        <v>1900</v>
      </c>
      <c r="B585">
        <f t="shared" si="11"/>
        <v>31.666666666666668</v>
      </c>
      <c r="C585">
        <v>4.97</v>
      </c>
      <c r="D585" t="s">
        <v>153</v>
      </c>
    </row>
    <row r="586" spans="1:4" x14ac:dyDescent="0.2">
      <c r="A586">
        <v>1920</v>
      </c>
      <c r="B586">
        <f t="shared" si="11"/>
        <v>32</v>
      </c>
      <c r="C586">
        <v>5.73</v>
      </c>
      <c r="D586" t="s">
        <v>153</v>
      </c>
    </row>
    <row r="587" spans="1:4" x14ac:dyDescent="0.2">
      <c r="A587">
        <v>1940</v>
      </c>
      <c r="B587">
        <f t="shared" si="11"/>
        <v>32.333333333333336</v>
      </c>
      <c r="C587">
        <v>4.67</v>
      </c>
      <c r="D587" t="s">
        <v>153</v>
      </c>
    </row>
    <row r="588" spans="1:4" x14ac:dyDescent="0.2">
      <c r="A588">
        <v>1960</v>
      </c>
      <c r="B588">
        <f t="shared" si="11"/>
        <v>32.666666666666664</v>
      </c>
      <c r="C588">
        <v>4.76</v>
      </c>
      <c r="D588" t="s">
        <v>153</v>
      </c>
    </row>
    <row r="589" spans="1:4" x14ac:dyDescent="0.2">
      <c r="A589">
        <v>1980</v>
      </c>
      <c r="B589">
        <f t="shared" si="11"/>
        <v>33</v>
      </c>
      <c r="C589">
        <v>3.81</v>
      </c>
      <c r="D589" t="s">
        <v>153</v>
      </c>
    </row>
    <row r="590" spans="1:4" x14ac:dyDescent="0.2">
      <c r="A590">
        <v>2000</v>
      </c>
      <c r="B590">
        <f t="shared" si="11"/>
        <v>33.333333333333336</v>
      </c>
      <c r="C590">
        <v>3.82</v>
      </c>
      <c r="D590" t="s">
        <v>153</v>
      </c>
    </row>
    <row r="591" spans="1:4" x14ac:dyDescent="0.2">
      <c r="A591">
        <v>2020</v>
      </c>
      <c r="B591">
        <f t="shared" si="11"/>
        <v>33.666666666666664</v>
      </c>
      <c r="C591">
        <v>1.49</v>
      </c>
      <c r="D591" t="s">
        <v>153</v>
      </c>
    </row>
    <row r="592" spans="1:4" x14ac:dyDescent="0.2">
      <c r="A592">
        <v>0</v>
      </c>
      <c r="B592">
        <f t="shared" si="11"/>
        <v>0</v>
      </c>
      <c r="C592">
        <v>1.27</v>
      </c>
      <c r="D592" t="s">
        <v>151</v>
      </c>
    </row>
    <row r="593" spans="1:4" x14ac:dyDescent="0.2">
      <c r="A593">
        <v>20</v>
      </c>
      <c r="B593">
        <f t="shared" si="11"/>
        <v>0.33333333333333331</v>
      </c>
      <c r="C593">
        <v>4.62</v>
      </c>
      <c r="D593" t="s">
        <v>151</v>
      </c>
    </row>
    <row r="594" spans="1:4" x14ac:dyDescent="0.2">
      <c r="A594">
        <v>40</v>
      </c>
      <c r="B594">
        <f t="shared" si="11"/>
        <v>0.66666666666666663</v>
      </c>
      <c r="C594">
        <v>8.42</v>
      </c>
      <c r="D594" t="s">
        <v>151</v>
      </c>
    </row>
    <row r="595" spans="1:4" x14ac:dyDescent="0.2">
      <c r="A595">
        <v>60</v>
      </c>
      <c r="B595">
        <f t="shared" si="11"/>
        <v>1</v>
      </c>
      <c r="C595">
        <v>12.95</v>
      </c>
      <c r="D595" t="s">
        <v>151</v>
      </c>
    </row>
    <row r="596" spans="1:4" x14ac:dyDescent="0.2">
      <c r="A596">
        <v>80</v>
      </c>
      <c r="B596">
        <f t="shared" si="11"/>
        <v>1.3333333333333333</v>
      </c>
      <c r="C596">
        <v>16.68</v>
      </c>
      <c r="D596" t="s">
        <v>151</v>
      </c>
    </row>
    <row r="597" spans="1:4" x14ac:dyDescent="0.2">
      <c r="A597">
        <v>100</v>
      </c>
      <c r="B597">
        <f t="shared" si="11"/>
        <v>1.6666666666666667</v>
      </c>
      <c r="C597">
        <v>19.5</v>
      </c>
      <c r="D597" t="s">
        <v>151</v>
      </c>
    </row>
    <row r="598" spans="1:4" x14ac:dyDescent="0.2">
      <c r="A598">
        <v>120</v>
      </c>
      <c r="B598">
        <f t="shared" si="11"/>
        <v>2</v>
      </c>
      <c r="C598">
        <v>21.59</v>
      </c>
      <c r="D598" t="s">
        <v>151</v>
      </c>
    </row>
    <row r="599" spans="1:4" x14ac:dyDescent="0.2">
      <c r="A599">
        <v>140</v>
      </c>
      <c r="B599">
        <f t="shared" si="11"/>
        <v>2.3333333333333335</v>
      </c>
      <c r="C599">
        <v>24.3</v>
      </c>
      <c r="D599" t="s">
        <v>151</v>
      </c>
    </row>
    <row r="600" spans="1:4" x14ac:dyDescent="0.2">
      <c r="A600">
        <v>160</v>
      </c>
      <c r="B600">
        <f t="shared" si="11"/>
        <v>2.6666666666666665</v>
      </c>
      <c r="C600">
        <v>25.44</v>
      </c>
      <c r="D600" t="s">
        <v>151</v>
      </c>
    </row>
    <row r="601" spans="1:4" x14ac:dyDescent="0.2">
      <c r="A601">
        <v>180</v>
      </c>
      <c r="B601">
        <f t="shared" si="11"/>
        <v>3</v>
      </c>
      <c r="C601">
        <v>26.61</v>
      </c>
      <c r="D601" t="s">
        <v>151</v>
      </c>
    </row>
    <row r="602" spans="1:4" x14ac:dyDescent="0.2">
      <c r="A602">
        <v>200</v>
      </c>
      <c r="B602">
        <f t="shared" si="11"/>
        <v>3.3333333333333335</v>
      </c>
      <c r="C602">
        <v>27.95</v>
      </c>
      <c r="D602" t="s">
        <v>151</v>
      </c>
    </row>
    <row r="603" spans="1:4" x14ac:dyDescent="0.2">
      <c r="A603">
        <v>220</v>
      </c>
      <c r="B603">
        <f t="shared" si="11"/>
        <v>3.6666666666666665</v>
      </c>
      <c r="C603">
        <v>28.6</v>
      </c>
      <c r="D603" t="s">
        <v>151</v>
      </c>
    </row>
    <row r="604" spans="1:4" x14ac:dyDescent="0.2">
      <c r="A604">
        <v>240</v>
      </c>
      <c r="B604">
        <f t="shared" si="11"/>
        <v>4</v>
      </c>
      <c r="C604">
        <v>29.32</v>
      </c>
      <c r="D604" t="s">
        <v>151</v>
      </c>
    </row>
    <row r="605" spans="1:4" x14ac:dyDescent="0.2">
      <c r="A605">
        <v>260</v>
      </c>
      <c r="B605">
        <f t="shared" si="11"/>
        <v>4.333333333333333</v>
      </c>
      <c r="C605">
        <v>29.06</v>
      </c>
      <c r="D605" t="s">
        <v>151</v>
      </c>
    </row>
    <row r="606" spans="1:4" x14ac:dyDescent="0.2">
      <c r="A606">
        <v>280</v>
      </c>
      <c r="B606">
        <f t="shared" si="11"/>
        <v>4.666666666666667</v>
      </c>
      <c r="C606">
        <v>29.65</v>
      </c>
      <c r="D606" t="s">
        <v>151</v>
      </c>
    </row>
    <row r="607" spans="1:4" x14ac:dyDescent="0.2">
      <c r="A607">
        <v>300</v>
      </c>
      <c r="B607">
        <f t="shared" si="11"/>
        <v>5</v>
      </c>
      <c r="C607">
        <v>30.11</v>
      </c>
      <c r="D607" t="s">
        <v>151</v>
      </c>
    </row>
    <row r="608" spans="1:4" x14ac:dyDescent="0.2">
      <c r="A608">
        <v>320</v>
      </c>
      <c r="B608">
        <f t="shared" si="11"/>
        <v>5.333333333333333</v>
      </c>
      <c r="C608">
        <v>30.61</v>
      </c>
      <c r="D608" t="s">
        <v>151</v>
      </c>
    </row>
    <row r="609" spans="1:4" x14ac:dyDescent="0.2">
      <c r="A609">
        <v>340</v>
      </c>
      <c r="B609">
        <f t="shared" si="11"/>
        <v>5.666666666666667</v>
      </c>
      <c r="C609">
        <v>30.09</v>
      </c>
      <c r="D609" t="s">
        <v>151</v>
      </c>
    </row>
    <row r="610" spans="1:4" x14ac:dyDescent="0.2">
      <c r="A610">
        <v>360</v>
      </c>
      <c r="B610">
        <f t="shared" si="11"/>
        <v>6</v>
      </c>
      <c r="C610">
        <v>30.91</v>
      </c>
      <c r="D610" t="s">
        <v>151</v>
      </c>
    </row>
    <row r="611" spans="1:4" x14ac:dyDescent="0.2">
      <c r="A611">
        <v>380</v>
      </c>
      <c r="B611">
        <f t="shared" si="11"/>
        <v>6.333333333333333</v>
      </c>
      <c r="C611">
        <v>29.69</v>
      </c>
      <c r="D611" t="s">
        <v>151</v>
      </c>
    </row>
    <row r="612" spans="1:4" x14ac:dyDescent="0.2">
      <c r="A612">
        <v>400</v>
      </c>
      <c r="B612">
        <f t="shared" si="11"/>
        <v>6.666666666666667</v>
      </c>
      <c r="C612">
        <v>30.19</v>
      </c>
      <c r="D612" t="s">
        <v>151</v>
      </c>
    </row>
    <row r="613" spans="1:4" x14ac:dyDescent="0.2">
      <c r="A613">
        <v>420</v>
      </c>
      <c r="B613">
        <f t="shared" si="11"/>
        <v>7</v>
      </c>
      <c r="C613">
        <v>30.18</v>
      </c>
      <c r="D613" t="s">
        <v>151</v>
      </c>
    </row>
    <row r="614" spans="1:4" x14ac:dyDescent="0.2">
      <c r="A614">
        <v>440</v>
      </c>
      <c r="B614">
        <f t="shared" si="11"/>
        <v>7.333333333333333</v>
      </c>
      <c r="C614">
        <v>30.81</v>
      </c>
      <c r="D614" t="s">
        <v>151</v>
      </c>
    </row>
    <row r="615" spans="1:4" x14ac:dyDescent="0.2">
      <c r="A615">
        <v>460</v>
      </c>
      <c r="B615">
        <f t="shared" si="11"/>
        <v>7.666666666666667</v>
      </c>
      <c r="C615">
        <v>29.62</v>
      </c>
      <c r="D615" t="s">
        <v>151</v>
      </c>
    </row>
    <row r="616" spans="1:4" x14ac:dyDescent="0.2">
      <c r="A616">
        <v>480</v>
      </c>
      <c r="B616">
        <f t="shared" si="11"/>
        <v>8</v>
      </c>
      <c r="C616">
        <v>29.6</v>
      </c>
      <c r="D616" t="s">
        <v>151</v>
      </c>
    </row>
    <row r="617" spans="1:4" x14ac:dyDescent="0.2">
      <c r="A617">
        <v>500</v>
      </c>
      <c r="B617">
        <f t="shared" si="11"/>
        <v>8.3333333333333339</v>
      </c>
      <c r="C617">
        <v>30.18</v>
      </c>
      <c r="D617" t="s">
        <v>151</v>
      </c>
    </row>
    <row r="618" spans="1:4" x14ac:dyDescent="0.2">
      <c r="A618">
        <v>520</v>
      </c>
      <c r="B618">
        <f t="shared" si="11"/>
        <v>8.6666666666666661</v>
      </c>
      <c r="C618">
        <v>31.52</v>
      </c>
      <c r="D618" t="s">
        <v>151</v>
      </c>
    </row>
    <row r="619" spans="1:4" x14ac:dyDescent="0.2">
      <c r="A619">
        <v>540</v>
      </c>
      <c r="B619">
        <f t="shared" si="11"/>
        <v>9</v>
      </c>
      <c r="C619">
        <v>31.98</v>
      </c>
      <c r="D619" t="s">
        <v>151</v>
      </c>
    </row>
    <row r="620" spans="1:4" x14ac:dyDescent="0.2">
      <c r="A620">
        <v>560</v>
      </c>
      <c r="B620">
        <f t="shared" si="11"/>
        <v>9.3333333333333339</v>
      </c>
      <c r="C620">
        <v>32.03</v>
      </c>
      <c r="D620" t="s">
        <v>151</v>
      </c>
    </row>
    <row r="621" spans="1:4" x14ac:dyDescent="0.2">
      <c r="A621">
        <v>580</v>
      </c>
      <c r="B621">
        <f t="shared" si="11"/>
        <v>9.6666666666666661</v>
      </c>
      <c r="C621">
        <v>31.09</v>
      </c>
      <c r="D621" t="s">
        <v>151</v>
      </c>
    </row>
    <row r="622" spans="1:4" x14ac:dyDescent="0.2">
      <c r="A622">
        <v>600</v>
      </c>
      <c r="B622">
        <f t="shared" si="11"/>
        <v>10</v>
      </c>
      <c r="C622">
        <v>31.03</v>
      </c>
      <c r="D622" t="s">
        <v>151</v>
      </c>
    </row>
    <row r="623" spans="1:4" x14ac:dyDescent="0.2">
      <c r="A623">
        <v>620</v>
      </c>
      <c r="B623">
        <f t="shared" si="11"/>
        <v>10.333333333333334</v>
      </c>
      <c r="C623">
        <v>30.41</v>
      </c>
      <c r="D623" t="s">
        <v>151</v>
      </c>
    </row>
    <row r="624" spans="1:4" x14ac:dyDescent="0.2">
      <c r="A624">
        <v>640</v>
      </c>
      <c r="B624">
        <f t="shared" si="11"/>
        <v>10.666666666666666</v>
      </c>
      <c r="C624">
        <v>30.16</v>
      </c>
      <c r="D624" t="s">
        <v>151</v>
      </c>
    </row>
    <row r="625" spans="1:4" x14ac:dyDescent="0.2">
      <c r="A625">
        <v>660</v>
      </c>
      <c r="B625">
        <f t="shared" si="11"/>
        <v>11</v>
      </c>
      <c r="C625">
        <v>29.25</v>
      </c>
      <c r="D625" t="s">
        <v>151</v>
      </c>
    </row>
    <row r="626" spans="1:4" x14ac:dyDescent="0.2">
      <c r="A626">
        <v>680</v>
      </c>
      <c r="B626">
        <f t="shared" si="11"/>
        <v>11.333333333333334</v>
      </c>
      <c r="C626">
        <v>29.92</v>
      </c>
      <c r="D626" t="s">
        <v>151</v>
      </c>
    </row>
    <row r="627" spans="1:4" x14ac:dyDescent="0.2">
      <c r="A627">
        <v>700</v>
      </c>
      <c r="B627">
        <f t="shared" si="11"/>
        <v>11.666666666666666</v>
      </c>
      <c r="C627">
        <v>30.51</v>
      </c>
      <c r="D627" t="s">
        <v>151</v>
      </c>
    </row>
    <row r="628" spans="1:4" x14ac:dyDescent="0.2">
      <c r="A628">
        <v>720</v>
      </c>
      <c r="B628">
        <f t="shared" si="11"/>
        <v>12</v>
      </c>
      <c r="C628">
        <v>29.72</v>
      </c>
      <c r="D628" t="s">
        <v>151</v>
      </c>
    </row>
    <row r="629" spans="1:4" x14ac:dyDescent="0.2">
      <c r="A629">
        <v>740</v>
      </c>
      <c r="B629">
        <f t="shared" si="11"/>
        <v>12.333333333333334</v>
      </c>
      <c r="C629">
        <v>30.95</v>
      </c>
      <c r="D629" t="s">
        <v>151</v>
      </c>
    </row>
    <row r="630" spans="1:4" x14ac:dyDescent="0.2">
      <c r="A630">
        <v>760</v>
      </c>
      <c r="B630">
        <f t="shared" si="11"/>
        <v>12.666666666666666</v>
      </c>
      <c r="C630">
        <v>32.19</v>
      </c>
      <c r="D630" t="s">
        <v>151</v>
      </c>
    </row>
    <row r="631" spans="1:4" x14ac:dyDescent="0.2">
      <c r="A631">
        <v>780</v>
      </c>
      <c r="B631">
        <f t="shared" si="11"/>
        <v>13</v>
      </c>
      <c r="C631">
        <v>31.96</v>
      </c>
      <c r="D631" t="s">
        <v>151</v>
      </c>
    </row>
    <row r="632" spans="1:4" x14ac:dyDescent="0.2">
      <c r="A632">
        <v>800</v>
      </c>
      <c r="B632">
        <f t="shared" si="11"/>
        <v>13.333333333333334</v>
      </c>
      <c r="C632">
        <v>31.16</v>
      </c>
      <c r="D632" t="s">
        <v>151</v>
      </c>
    </row>
    <row r="633" spans="1:4" x14ac:dyDescent="0.2">
      <c r="A633">
        <v>820</v>
      </c>
      <c r="B633">
        <f t="shared" si="11"/>
        <v>13.666666666666666</v>
      </c>
      <c r="C633">
        <v>31.2</v>
      </c>
      <c r="D633" t="s">
        <v>151</v>
      </c>
    </row>
    <row r="634" spans="1:4" x14ac:dyDescent="0.2">
      <c r="A634">
        <v>840</v>
      </c>
      <c r="B634">
        <f t="shared" si="11"/>
        <v>14</v>
      </c>
      <c r="C634">
        <v>31.13</v>
      </c>
      <c r="D634" t="s">
        <v>151</v>
      </c>
    </row>
    <row r="635" spans="1:4" x14ac:dyDescent="0.2">
      <c r="A635">
        <v>860</v>
      </c>
      <c r="B635">
        <f t="shared" si="11"/>
        <v>14.333333333333334</v>
      </c>
      <c r="C635">
        <v>30.95</v>
      </c>
      <c r="D635" t="s">
        <v>151</v>
      </c>
    </row>
    <row r="636" spans="1:4" x14ac:dyDescent="0.2">
      <c r="A636">
        <v>880</v>
      </c>
      <c r="B636">
        <f t="shared" si="11"/>
        <v>14.666666666666666</v>
      </c>
      <c r="C636">
        <v>30.99</v>
      </c>
      <c r="D636" t="s">
        <v>151</v>
      </c>
    </row>
    <row r="637" spans="1:4" x14ac:dyDescent="0.2">
      <c r="A637">
        <v>900</v>
      </c>
      <c r="B637">
        <f t="shared" ref="B637:B700" si="12">A637/60</f>
        <v>15</v>
      </c>
      <c r="C637">
        <v>30.74</v>
      </c>
      <c r="D637" t="s">
        <v>151</v>
      </c>
    </row>
    <row r="638" spans="1:4" x14ac:dyDescent="0.2">
      <c r="A638">
        <v>920</v>
      </c>
      <c r="B638">
        <f t="shared" si="12"/>
        <v>15.333333333333334</v>
      </c>
      <c r="C638">
        <v>30.06</v>
      </c>
      <c r="D638" t="s">
        <v>151</v>
      </c>
    </row>
    <row r="639" spans="1:4" x14ac:dyDescent="0.2">
      <c r="A639">
        <v>940</v>
      </c>
      <c r="B639">
        <f t="shared" si="12"/>
        <v>15.666666666666666</v>
      </c>
      <c r="C639">
        <v>28.29</v>
      </c>
      <c r="D639" t="s">
        <v>151</v>
      </c>
    </row>
    <row r="640" spans="1:4" x14ac:dyDescent="0.2">
      <c r="A640">
        <v>960</v>
      </c>
      <c r="B640">
        <f t="shared" si="12"/>
        <v>16</v>
      </c>
      <c r="C640">
        <v>27.91</v>
      </c>
      <c r="D640" t="s">
        <v>151</v>
      </c>
    </row>
    <row r="641" spans="1:4" x14ac:dyDescent="0.2">
      <c r="A641">
        <v>980</v>
      </c>
      <c r="B641">
        <f t="shared" si="12"/>
        <v>16.333333333333332</v>
      </c>
      <c r="C641">
        <v>27.23</v>
      </c>
      <c r="D641" t="s">
        <v>151</v>
      </c>
    </row>
    <row r="642" spans="1:4" x14ac:dyDescent="0.2">
      <c r="A642">
        <v>1000</v>
      </c>
      <c r="B642">
        <f t="shared" si="12"/>
        <v>16.666666666666668</v>
      </c>
      <c r="C642">
        <v>26.93</v>
      </c>
      <c r="D642" t="s">
        <v>151</v>
      </c>
    </row>
    <row r="643" spans="1:4" x14ac:dyDescent="0.2">
      <c r="A643">
        <v>1020</v>
      </c>
      <c r="B643">
        <f t="shared" si="12"/>
        <v>17</v>
      </c>
      <c r="C643">
        <v>25.27</v>
      </c>
      <c r="D643" t="s">
        <v>151</v>
      </c>
    </row>
    <row r="644" spans="1:4" x14ac:dyDescent="0.2">
      <c r="A644">
        <v>1040</v>
      </c>
      <c r="B644">
        <f t="shared" si="12"/>
        <v>17.333333333333332</v>
      </c>
      <c r="C644">
        <v>22.31</v>
      </c>
      <c r="D644" t="s">
        <v>151</v>
      </c>
    </row>
    <row r="645" spans="1:4" x14ac:dyDescent="0.2">
      <c r="A645">
        <v>1060</v>
      </c>
      <c r="B645">
        <f t="shared" si="12"/>
        <v>17.666666666666668</v>
      </c>
      <c r="C645">
        <v>19.25</v>
      </c>
      <c r="D645" t="s">
        <v>151</v>
      </c>
    </row>
    <row r="646" spans="1:4" x14ac:dyDescent="0.2">
      <c r="A646">
        <v>1080</v>
      </c>
      <c r="B646">
        <f t="shared" si="12"/>
        <v>18</v>
      </c>
      <c r="C646">
        <v>18.13</v>
      </c>
      <c r="D646" t="s">
        <v>151</v>
      </c>
    </row>
    <row r="647" spans="1:4" x14ac:dyDescent="0.2">
      <c r="A647">
        <v>1100</v>
      </c>
      <c r="B647">
        <f t="shared" si="12"/>
        <v>18.333333333333332</v>
      </c>
      <c r="C647">
        <v>17.16</v>
      </c>
      <c r="D647" t="s">
        <v>151</v>
      </c>
    </row>
    <row r="648" spans="1:4" x14ac:dyDescent="0.2">
      <c r="A648">
        <v>1120</v>
      </c>
      <c r="B648">
        <f t="shared" si="12"/>
        <v>18.666666666666668</v>
      </c>
      <c r="C648">
        <v>16.170000000000002</v>
      </c>
      <c r="D648" t="s">
        <v>151</v>
      </c>
    </row>
    <row r="649" spans="1:4" x14ac:dyDescent="0.2">
      <c r="A649">
        <v>1140</v>
      </c>
      <c r="B649">
        <f t="shared" si="12"/>
        <v>19</v>
      </c>
      <c r="C649">
        <v>15.3</v>
      </c>
      <c r="D649" t="s">
        <v>151</v>
      </c>
    </row>
    <row r="650" spans="1:4" x14ac:dyDescent="0.2">
      <c r="A650">
        <v>1160</v>
      </c>
      <c r="B650">
        <f t="shared" si="12"/>
        <v>19.333333333333332</v>
      </c>
      <c r="C650">
        <v>14.91</v>
      </c>
      <c r="D650" t="s">
        <v>151</v>
      </c>
    </row>
    <row r="651" spans="1:4" x14ac:dyDescent="0.2">
      <c r="A651">
        <v>1180</v>
      </c>
      <c r="B651">
        <f t="shared" si="12"/>
        <v>19.666666666666668</v>
      </c>
      <c r="C651">
        <v>15.44</v>
      </c>
      <c r="D651" t="s">
        <v>151</v>
      </c>
    </row>
    <row r="652" spans="1:4" x14ac:dyDescent="0.2">
      <c r="A652">
        <v>1200</v>
      </c>
      <c r="B652">
        <f t="shared" si="12"/>
        <v>20</v>
      </c>
      <c r="C652">
        <v>14.89</v>
      </c>
      <c r="D652" t="s">
        <v>151</v>
      </c>
    </row>
    <row r="653" spans="1:4" x14ac:dyDescent="0.2">
      <c r="A653">
        <v>1220</v>
      </c>
      <c r="B653">
        <f t="shared" si="12"/>
        <v>20.333333333333332</v>
      </c>
      <c r="C653">
        <v>14.59</v>
      </c>
      <c r="D653" t="s">
        <v>151</v>
      </c>
    </row>
    <row r="654" spans="1:4" x14ac:dyDescent="0.2">
      <c r="A654">
        <v>1240</v>
      </c>
      <c r="B654">
        <f t="shared" si="12"/>
        <v>20.666666666666668</v>
      </c>
      <c r="C654">
        <v>14.41</v>
      </c>
      <c r="D654" t="s">
        <v>151</v>
      </c>
    </row>
    <row r="655" spans="1:4" x14ac:dyDescent="0.2">
      <c r="A655">
        <v>1260</v>
      </c>
      <c r="B655">
        <f t="shared" si="12"/>
        <v>21</v>
      </c>
      <c r="C655">
        <v>14.13</v>
      </c>
      <c r="D655" t="s">
        <v>151</v>
      </c>
    </row>
    <row r="656" spans="1:4" x14ac:dyDescent="0.2">
      <c r="A656">
        <v>1280</v>
      </c>
      <c r="B656">
        <f t="shared" si="12"/>
        <v>21.333333333333332</v>
      </c>
      <c r="C656">
        <v>13.46</v>
      </c>
      <c r="D656" t="s">
        <v>151</v>
      </c>
    </row>
    <row r="657" spans="1:4" x14ac:dyDescent="0.2">
      <c r="A657">
        <v>1300</v>
      </c>
      <c r="B657">
        <f t="shared" si="12"/>
        <v>21.666666666666668</v>
      </c>
      <c r="C657">
        <v>13.52</v>
      </c>
      <c r="D657" t="s">
        <v>151</v>
      </c>
    </row>
    <row r="658" spans="1:4" x14ac:dyDescent="0.2">
      <c r="A658">
        <v>1320</v>
      </c>
      <c r="B658">
        <f t="shared" si="12"/>
        <v>22</v>
      </c>
      <c r="C658">
        <v>13.26</v>
      </c>
      <c r="D658" t="s">
        <v>151</v>
      </c>
    </row>
    <row r="659" spans="1:4" x14ac:dyDescent="0.2">
      <c r="A659">
        <v>1340</v>
      </c>
      <c r="B659">
        <f t="shared" si="12"/>
        <v>22.333333333333332</v>
      </c>
      <c r="C659">
        <v>13.08</v>
      </c>
      <c r="D659" t="s">
        <v>151</v>
      </c>
    </row>
    <row r="660" spans="1:4" x14ac:dyDescent="0.2">
      <c r="A660">
        <v>1360</v>
      </c>
      <c r="B660">
        <f t="shared" si="12"/>
        <v>22.666666666666668</v>
      </c>
      <c r="C660">
        <v>12.84</v>
      </c>
      <c r="D660" t="s">
        <v>151</v>
      </c>
    </row>
    <row r="661" spans="1:4" x14ac:dyDescent="0.2">
      <c r="A661">
        <v>1380</v>
      </c>
      <c r="B661">
        <f t="shared" si="12"/>
        <v>23</v>
      </c>
      <c r="C661">
        <v>13.03</v>
      </c>
      <c r="D661" t="s">
        <v>151</v>
      </c>
    </row>
    <row r="662" spans="1:4" x14ac:dyDescent="0.2">
      <c r="A662">
        <v>1400</v>
      </c>
      <c r="B662">
        <f t="shared" si="12"/>
        <v>23.333333333333332</v>
      </c>
      <c r="C662">
        <v>13.36</v>
      </c>
      <c r="D662" t="s">
        <v>151</v>
      </c>
    </row>
    <row r="663" spans="1:4" x14ac:dyDescent="0.2">
      <c r="A663">
        <v>1420</v>
      </c>
      <c r="B663">
        <f t="shared" si="12"/>
        <v>23.666666666666668</v>
      </c>
      <c r="C663">
        <v>13.14</v>
      </c>
      <c r="D663" t="s">
        <v>151</v>
      </c>
    </row>
    <row r="664" spans="1:4" x14ac:dyDescent="0.2">
      <c r="A664">
        <v>1440</v>
      </c>
      <c r="B664">
        <f t="shared" si="12"/>
        <v>24</v>
      </c>
      <c r="C664">
        <v>13.28</v>
      </c>
      <c r="D664" t="s">
        <v>151</v>
      </c>
    </row>
    <row r="665" spans="1:4" x14ac:dyDescent="0.2">
      <c r="A665">
        <v>1460</v>
      </c>
      <c r="B665">
        <f t="shared" si="12"/>
        <v>24.333333333333332</v>
      </c>
      <c r="C665">
        <v>13.28</v>
      </c>
      <c r="D665" t="s">
        <v>151</v>
      </c>
    </row>
    <row r="666" spans="1:4" x14ac:dyDescent="0.2">
      <c r="A666">
        <v>1480</v>
      </c>
      <c r="B666">
        <f t="shared" si="12"/>
        <v>24.666666666666668</v>
      </c>
      <c r="C666">
        <v>12.86</v>
      </c>
      <c r="D666" t="s">
        <v>151</v>
      </c>
    </row>
    <row r="667" spans="1:4" x14ac:dyDescent="0.2">
      <c r="A667">
        <v>1500</v>
      </c>
      <c r="B667">
        <f t="shared" si="12"/>
        <v>25</v>
      </c>
      <c r="C667">
        <v>13.34</v>
      </c>
      <c r="D667" t="s">
        <v>151</v>
      </c>
    </row>
    <row r="668" spans="1:4" x14ac:dyDescent="0.2">
      <c r="A668">
        <v>1520</v>
      </c>
      <c r="B668">
        <f t="shared" si="12"/>
        <v>25.333333333333332</v>
      </c>
      <c r="C668">
        <v>13.52</v>
      </c>
      <c r="D668" t="s">
        <v>151</v>
      </c>
    </row>
    <row r="669" spans="1:4" x14ac:dyDescent="0.2">
      <c r="A669">
        <v>1540</v>
      </c>
      <c r="B669">
        <f t="shared" si="12"/>
        <v>25.666666666666668</v>
      </c>
      <c r="C669">
        <v>12.82</v>
      </c>
      <c r="D669" t="s">
        <v>151</v>
      </c>
    </row>
    <row r="670" spans="1:4" x14ac:dyDescent="0.2">
      <c r="A670">
        <v>1560</v>
      </c>
      <c r="B670">
        <f t="shared" si="12"/>
        <v>26</v>
      </c>
      <c r="C670">
        <v>12.81</v>
      </c>
      <c r="D670" t="s">
        <v>151</v>
      </c>
    </row>
    <row r="671" spans="1:4" x14ac:dyDescent="0.2">
      <c r="A671">
        <v>1580</v>
      </c>
      <c r="B671">
        <f t="shared" si="12"/>
        <v>26.333333333333332</v>
      </c>
      <c r="C671">
        <v>12.08</v>
      </c>
      <c r="D671" t="s">
        <v>151</v>
      </c>
    </row>
    <row r="672" spans="1:4" x14ac:dyDescent="0.2">
      <c r="A672">
        <v>1600</v>
      </c>
      <c r="B672">
        <f t="shared" si="12"/>
        <v>26.666666666666668</v>
      </c>
      <c r="C672">
        <v>11.79</v>
      </c>
      <c r="D672" t="s">
        <v>151</v>
      </c>
    </row>
    <row r="673" spans="1:4" x14ac:dyDescent="0.2">
      <c r="A673">
        <v>1620</v>
      </c>
      <c r="B673">
        <f t="shared" si="12"/>
        <v>27</v>
      </c>
      <c r="C673">
        <v>11.83</v>
      </c>
      <c r="D673" t="s">
        <v>151</v>
      </c>
    </row>
    <row r="674" spans="1:4" x14ac:dyDescent="0.2">
      <c r="A674">
        <v>1640</v>
      </c>
      <c r="B674">
        <f t="shared" si="12"/>
        <v>27.333333333333332</v>
      </c>
      <c r="C674">
        <v>11.42</v>
      </c>
      <c r="D674" t="s">
        <v>151</v>
      </c>
    </row>
    <row r="675" spans="1:4" x14ac:dyDescent="0.2">
      <c r="A675">
        <v>1660</v>
      </c>
      <c r="B675">
        <f t="shared" si="12"/>
        <v>27.666666666666668</v>
      </c>
      <c r="C675">
        <v>11.67</v>
      </c>
      <c r="D675" t="s">
        <v>151</v>
      </c>
    </row>
    <row r="676" spans="1:4" x14ac:dyDescent="0.2">
      <c r="A676">
        <v>1680</v>
      </c>
      <c r="B676">
        <f t="shared" si="12"/>
        <v>28</v>
      </c>
      <c r="C676">
        <v>11.68</v>
      </c>
      <c r="D676" t="s">
        <v>151</v>
      </c>
    </row>
    <row r="677" spans="1:4" x14ac:dyDescent="0.2">
      <c r="A677">
        <v>1700</v>
      </c>
      <c r="B677">
        <f t="shared" si="12"/>
        <v>28.333333333333332</v>
      </c>
      <c r="C677">
        <v>11.87</v>
      </c>
      <c r="D677" t="s">
        <v>151</v>
      </c>
    </row>
    <row r="678" spans="1:4" x14ac:dyDescent="0.2">
      <c r="A678">
        <v>1720</v>
      </c>
      <c r="B678">
        <f t="shared" si="12"/>
        <v>28.666666666666668</v>
      </c>
      <c r="C678">
        <v>12.09</v>
      </c>
      <c r="D678" t="s">
        <v>151</v>
      </c>
    </row>
    <row r="679" spans="1:4" x14ac:dyDescent="0.2">
      <c r="A679">
        <v>1740</v>
      </c>
      <c r="B679">
        <f t="shared" si="12"/>
        <v>29</v>
      </c>
      <c r="C679">
        <v>12.46</v>
      </c>
      <c r="D679" t="s">
        <v>151</v>
      </c>
    </row>
    <row r="680" spans="1:4" x14ac:dyDescent="0.2">
      <c r="A680">
        <v>1760</v>
      </c>
      <c r="B680">
        <f t="shared" si="12"/>
        <v>29.333333333333332</v>
      </c>
      <c r="C680">
        <v>12.52</v>
      </c>
      <c r="D680" t="s">
        <v>151</v>
      </c>
    </row>
    <row r="681" spans="1:4" x14ac:dyDescent="0.2">
      <c r="A681">
        <v>1780</v>
      </c>
      <c r="B681">
        <f t="shared" si="12"/>
        <v>29.666666666666668</v>
      </c>
      <c r="C681">
        <v>12.4</v>
      </c>
      <c r="D681" t="s">
        <v>151</v>
      </c>
    </row>
    <row r="682" spans="1:4" x14ac:dyDescent="0.2">
      <c r="A682">
        <v>1800</v>
      </c>
      <c r="B682">
        <f t="shared" si="12"/>
        <v>30</v>
      </c>
      <c r="C682">
        <v>11.95</v>
      </c>
      <c r="D682" t="s">
        <v>151</v>
      </c>
    </row>
    <row r="683" spans="1:4" x14ac:dyDescent="0.2">
      <c r="A683">
        <v>1820</v>
      </c>
      <c r="B683">
        <f t="shared" si="12"/>
        <v>30.333333333333332</v>
      </c>
      <c r="C683">
        <v>10.64</v>
      </c>
      <c r="D683" t="s">
        <v>151</v>
      </c>
    </row>
    <row r="684" spans="1:4" x14ac:dyDescent="0.2">
      <c r="A684">
        <v>1840</v>
      </c>
      <c r="B684">
        <f t="shared" si="12"/>
        <v>30.666666666666668</v>
      </c>
      <c r="C684">
        <v>11</v>
      </c>
      <c r="D684" t="s">
        <v>151</v>
      </c>
    </row>
    <row r="685" spans="1:4" x14ac:dyDescent="0.2">
      <c r="A685">
        <v>1860</v>
      </c>
      <c r="B685">
        <f t="shared" si="12"/>
        <v>31</v>
      </c>
      <c r="C685">
        <v>10.88</v>
      </c>
      <c r="D685" t="s">
        <v>151</v>
      </c>
    </row>
    <row r="686" spans="1:4" x14ac:dyDescent="0.2">
      <c r="A686">
        <v>1880</v>
      </c>
      <c r="B686">
        <f t="shared" si="12"/>
        <v>31.333333333333332</v>
      </c>
      <c r="C686">
        <v>11.08</v>
      </c>
      <c r="D686" t="s">
        <v>151</v>
      </c>
    </row>
    <row r="687" spans="1:4" x14ac:dyDescent="0.2">
      <c r="A687">
        <v>1900</v>
      </c>
      <c r="B687">
        <f t="shared" si="12"/>
        <v>31.666666666666668</v>
      </c>
      <c r="C687">
        <v>10.87</v>
      </c>
      <c r="D687" t="s">
        <v>151</v>
      </c>
    </row>
    <row r="688" spans="1:4" x14ac:dyDescent="0.2">
      <c r="A688">
        <v>1920</v>
      </c>
      <c r="B688">
        <f t="shared" si="12"/>
        <v>32</v>
      </c>
      <c r="C688">
        <v>11.27</v>
      </c>
      <c r="D688" t="s">
        <v>151</v>
      </c>
    </row>
    <row r="689" spans="1:4" x14ac:dyDescent="0.2">
      <c r="A689">
        <v>1940</v>
      </c>
      <c r="B689">
        <f t="shared" si="12"/>
        <v>32.333333333333336</v>
      </c>
      <c r="C689">
        <v>11.7</v>
      </c>
      <c r="D689" t="s">
        <v>151</v>
      </c>
    </row>
    <row r="690" spans="1:4" x14ac:dyDescent="0.2">
      <c r="A690">
        <v>1960</v>
      </c>
      <c r="B690">
        <f t="shared" si="12"/>
        <v>32.666666666666664</v>
      </c>
      <c r="C690">
        <v>13.72</v>
      </c>
      <c r="D690" t="s">
        <v>151</v>
      </c>
    </row>
    <row r="691" spans="1:4" x14ac:dyDescent="0.2">
      <c r="A691">
        <v>1980</v>
      </c>
      <c r="B691">
        <f t="shared" si="12"/>
        <v>33</v>
      </c>
      <c r="C691">
        <v>12.82</v>
      </c>
      <c r="D691" t="s">
        <v>151</v>
      </c>
    </row>
    <row r="692" spans="1:4" x14ac:dyDescent="0.2">
      <c r="A692">
        <v>2000</v>
      </c>
      <c r="B692">
        <f t="shared" si="12"/>
        <v>33.333333333333336</v>
      </c>
      <c r="C692">
        <v>13.06</v>
      </c>
      <c r="D692" t="s">
        <v>151</v>
      </c>
    </row>
    <row r="693" spans="1:4" x14ac:dyDescent="0.2">
      <c r="A693">
        <v>2020</v>
      </c>
      <c r="B693">
        <f t="shared" si="12"/>
        <v>33.666666666666664</v>
      </c>
      <c r="C693">
        <v>12.72</v>
      </c>
      <c r="D693" t="s">
        <v>151</v>
      </c>
    </row>
    <row r="694" spans="1:4" x14ac:dyDescent="0.2">
      <c r="A694">
        <v>2040</v>
      </c>
      <c r="B694">
        <f t="shared" si="12"/>
        <v>34</v>
      </c>
      <c r="C694">
        <v>12.95</v>
      </c>
      <c r="D694" t="s">
        <v>151</v>
      </c>
    </row>
    <row r="695" spans="1:4" x14ac:dyDescent="0.2">
      <c r="A695">
        <v>2060</v>
      </c>
      <c r="B695">
        <f t="shared" si="12"/>
        <v>34.333333333333336</v>
      </c>
      <c r="C695">
        <v>12.93</v>
      </c>
      <c r="D695" t="s">
        <v>151</v>
      </c>
    </row>
    <row r="696" spans="1:4" x14ac:dyDescent="0.2">
      <c r="A696">
        <v>2080</v>
      </c>
      <c r="B696">
        <f t="shared" si="12"/>
        <v>34.666666666666664</v>
      </c>
      <c r="C696">
        <v>12.7</v>
      </c>
      <c r="D696" t="s">
        <v>151</v>
      </c>
    </row>
    <row r="697" spans="1:4" x14ac:dyDescent="0.2">
      <c r="A697">
        <v>2100</v>
      </c>
      <c r="B697">
        <f t="shared" si="12"/>
        <v>35</v>
      </c>
      <c r="C697">
        <v>12.79</v>
      </c>
      <c r="D697" t="s">
        <v>151</v>
      </c>
    </row>
    <row r="698" spans="1:4" x14ac:dyDescent="0.2">
      <c r="A698">
        <v>2120</v>
      </c>
      <c r="B698">
        <f t="shared" si="12"/>
        <v>35.333333333333336</v>
      </c>
      <c r="C698">
        <v>12.16</v>
      </c>
      <c r="D698" t="s">
        <v>151</v>
      </c>
    </row>
    <row r="699" spans="1:4" x14ac:dyDescent="0.2">
      <c r="A699">
        <v>2140</v>
      </c>
      <c r="B699">
        <f t="shared" si="12"/>
        <v>35.666666666666664</v>
      </c>
      <c r="C699">
        <v>11.29</v>
      </c>
      <c r="D699" t="s">
        <v>151</v>
      </c>
    </row>
    <row r="700" spans="1:4" x14ac:dyDescent="0.2">
      <c r="A700">
        <v>2160</v>
      </c>
      <c r="B700">
        <f t="shared" si="12"/>
        <v>36</v>
      </c>
      <c r="C700">
        <v>10.66</v>
      </c>
      <c r="D700" t="s">
        <v>151</v>
      </c>
    </row>
    <row r="701" spans="1:4" x14ac:dyDescent="0.2">
      <c r="A701">
        <v>2180</v>
      </c>
      <c r="B701">
        <f t="shared" ref="B701:B764" si="13">A701/60</f>
        <v>36.333333333333336</v>
      </c>
      <c r="C701">
        <v>9.7200000000000006</v>
      </c>
      <c r="D701" t="s">
        <v>151</v>
      </c>
    </row>
    <row r="702" spans="1:4" x14ac:dyDescent="0.2">
      <c r="A702">
        <v>2200</v>
      </c>
      <c r="B702">
        <f t="shared" si="13"/>
        <v>36.666666666666664</v>
      </c>
      <c r="C702">
        <v>8.56</v>
      </c>
      <c r="D702" t="s">
        <v>151</v>
      </c>
    </row>
    <row r="703" spans="1:4" x14ac:dyDescent="0.2">
      <c r="A703">
        <v>2220</v>
      </c>
      <c r="B703">
        <f t="shared" si="13"/>
        <v>37</v>
      </c>
      <c r="C703">
        <v>7.54</v>
      </c>
      <c r="D703" t="s">
        <v>151</v>
      </c>
    </row>
    <row r="704" spans="1:4" x14ac:dyDescent="0.2">
      <c r="A704">
        <v>2240</v>
      </c>
      <c r="B704">
        <f t="shared" si="13"/>
        <v>37.333333333333336</v>
      </c>
      <c r="C704">
        <v>6.1</v>
      </c>
      <c r="D704" t="s">
        <v>151</v>
      </c>
    </row>
    <row r="705" spans="1:4" x14ac:dyDescent="0.2">
      <c r="A705">
        <v>2260</v>
      </c>
      <c r="B705">
        <f t="shared" si="13"/>
        <v>37.666666666666664</v>
      </c>
      <c r="C705">
        <v>4.71</v>
      </c>
      <c r="D705" t="s">
        <v>151</v>
      </c>
    </row>
    <row r="706" spans="1:4" x14ac:dyDescent="0.2">
      <c r="A706">
        <v>2280</v>
      </c>
      <c r="B706">
        <f t="shared" si="13"/>
        <v>38</v>
      </c>
      <c r="C706">
        <v>5.22</v>
      </c>
      <c r="D706" t="s">
        <v>151</v>
      </c>
    </row>
    <row r="707" spans="1:4" x14ac:dyDescent="0.2">
      <c r="A707">
        <v>2300</v>
      </c>
      <c r="B707">
        <f t="shared" si="13"/>
        <v>38.333333333333336</v>
      </c>
      <c r="C707">
        <v>5.12</v>
      </c>
      <c r="D707" t="s">
        <v>151</v>
      </c>
    </row>
    <row r="708" spans="1:4" x14ac:dyDescent="0.2">
      <c r="A708">
        <v>2320</v>
      </c>
      <c r="B708">
        <f t="shared" si="13"/>
        <v>38.666666666666664</v>
      </c>
      <c r="C708">
        <v>5.45</v>
      </c>
      <c r="D708" t="s">
        <v>151</v>
      </c>
    </row>
    <row r="709" spans="1:4" x14ac:dyDescent="0.2">
      <c r="A709">
        <v>2340</v>
      </c>
      <c r="B709">
        <f t="shared" si="13"/>
        <v>39</v>
      </c>
      <c r="C709">
        <v>4.71</v>
      </c>
      <c r="D709" t="s">
        <v>151</v>
      </c>
    </row>
    <row r="710" spans="1:4" x14ac:dyDescent="0.2">
      <c r="A710">
        <v>2360</v>
      </c>
      <c r="B710">
        <f t="shared" si="13"/>
        <v>39.333333333333336</v>
      </c>
      <c r="C710">
        <v>5.47</v>
      </c>
      <c r="D710" t="s">
        <v>151</v>
      </c>
    </row>
    <row r="711" spans="1:4" x14ac:dyDescent="0.2">
      <c r="A711">
        <v>2380</v>
      </c>
      <c r="B711">
        <f t="shared" si="13"/>
        <v>39.666666666666664</v>
      </c>
      <c r="C711">
        <v>5.43</v>
      </c>
      <c r="D711" t="s">
        <v>151</v>
      </c>
    </row>
    <row r="712" spans="1:4" x14ac:dyDescent="0.2">
      <c r="A712">
        <v>2400</v>
      </c>
      <c r="B712">
        <f t="shared" si="13"/>
        <v>40</v>
      </c>
      <c r="C712">
        <v>5.28</v>
      </c>
      <c r="D712" t="s">
        <v>151</v>
      </c>
    </row>
    <row r="713" spans="1:4" x14ac:dyDescent="0.2">
      <c r="A713">
        <v>2420</v>
      </c>
      <c r="B713">
        <f t="shared" si="13"/>
        <v>40.333333333333336</v>
      </c>
      <c r="C713">
        <v>5.3</v>
      </c>
      <c r="D713" t="s">
        <v>151</v>
      </c>
    </row>
    <row r="714" spans="1:4" x14ac:dyDescent="0.2">
      <c r="A714">
        <v>2440</v>
      </c>
      <c r="B714">
        <f t="shared" si="13"/>
        <v>40.666666666666664</v>
      </c>
      <c r="C714">
        <v>6.24</v>
      </c>
      <c r="D714" t="s">
        <v>151</v>
      </c>
    </row>
    <row r="715" spans="1:4" x14ac:dyDescent="0.2">
      <c r="A715">
        <v>2460</v>
      </c>
      <c r="B715">
        <f t="shared" si="13"/>
        <v>41</v>
      </c>
      <c r="C715">
        <v>4.78</v>
      </c>
      <c r="D715" t="s">
        <v>151</v>
      </c>
    </row>
    <row r="716" spans="1:4" x14ac:dyDescent="0.2">
      <c r="A716">
        <v>2480</v>
      </c>
      <c r="B716">
        <f t="shared" si="13"/>
        <v>41.333333333333336</v>
      </c>
      <c r="C716">
        <v>3.56</v>
      </c>
      <c r="D716" t="s">
        <v>151</v>
      </c>
    </row>
    <row r="717" spans="1:4" x14ac:dyDescent="0.2">
      <c r="A717">
        <v>2500</v>
      </c>
      <c r="B717">
        <f t="shared" si="13"/>
        <v>41.666666666666664</v>
      </c>
      <c r="C717">
        <v>1.94</v>
      </c>
      <c r="D717" t="s">
        <v>151</v>
      </c>
    </row>
    <row r="718" spans="1:4" x14ac:dyDescent="0.2">
      <c r="A718">
        <v>2520</v>
      </c>
      <c r="B718">
        <f t="shared" si="13"/>
        <v>42</v>
      </c>
      <c r="C718">
        <v>2.85</v>
      </c>
      <c r="D718" t="s">
        <v>151</v>
      </c>
    </row>
    <row r="719" spans="1:4" x14ac:dyDescent="0.2">
      <c r="A719">
        <v>0</v>
      </c>
      <c r="B719">
        <f t="shared" si="13"/>
        <v>0</v>
      </c>
      <c r="C719">
        <v>1.27</v>
      </c>
      <c r="D719" t="s">
        <v>181</v>
      </c>
    </row>
    <row r="720" spans="1:4" x14ac:dyDescent="0.2">
      <c r="A720">
        <v>20</v>
      </c>
      <c r="B720">
        <f t="shared" si="13"/>
        <v>0.33333333333333331</v>
      </c>
      <c r="C720">
        <v>3.68</v>
      </c>
      <c r="D720" t="s">
        <v>181</v>
      </c>
    </row>
    <row r="721" spans="1:4" x14ac:dyDescent="0.2">
      <c r="A721">
        <v>40</v>
      </c>
      <c r="B721">
        <f t="shared" si="13"/>
        <v>0.66666666666666663</v>
      </c>
      <c r="C721">
        <v>4.54</v>
      </c>
      <c r="D721" t="s">
        <v>181</v>
      </c>
    </row>
    <row r="722" spans="1:4" x14ac:dyDescent="0.2">
      <c r="A722">
        <v>60</v>
      </c>
      <c r="B722">
        <f t="shared" si="13"/>
        <v>1</v>
      </c>
      <c r="C722">
        <v>4.72</v>
      </c>
      <c r="D722" t="s">
        <v>181</v>
      </c>
    </row>
    <row r="723" spans="1:4" x14ac:dyDescent="0.2">
      <c r="A723">
        <v>80</v>
      </c>
      <c r="B723">
        <f t="shared" si="13"/>
        <v>1.3333333333333333</v>
      </c>
      <c r="C723">
        <v>4.79</v>
      </c>
      <c r="D723" t="s">
        <v>181</v>
      </c>
    </row>
    <row r="724" spans="1:4" x14ac:dyDescent="0.2">
      <c r="A724">
        <v>100</v>
      </c>
      <c r="B724">
        <f t="shared" si="13"/>
        <v>1.6666666666666667</v>
      </c>
      <c r="C724">
        <v>4.99</v>
      </c>
      <c r="D724" t="s">
        <v>181</v>
      </c>
    </row>
    <row r="725" spans="1:4" x14ac:dyDescent="0.2">
      <c r="A725">
        <v>120</v>
      </c>
      <c r="B725">
        <f t="shared" si="13"/>
        <v>2</v>
      </c>
      <c r="C725">
        <v>4.4400000000000004</v>
      </c>
      <c r="D725" t="s">
        <v>181</v>
      </c>
    </row>
    <row r="726" spans="1:4" x14ac:dyDescent="0.2">
      <c r="A726">
        <v>140</v>
      </c>
      <c r="B726">
        <f t="shared" si="13"/>
        <v>2.3333333333333335</v>
      </c>
      <c r="C726">
        <v>4.67</v>
      </c>
      <c r="D726" t="s">
        <v>181</v>
      </c>
    </row>
    <row r="727" spans="1:4" x14ac:dyDescent="0.2">
      <c r="A727">
        <v>160</v>
      </c>
      <c r="B727">
        <f t="shared" si="13"/>
        <v>2.6666666666666665</v>
      </c>
      <c r="C727">
        <v>4.4800000000000004</v>
      </c>
      <c r="D727" t="s">
        <v>181</v>
      </c>
    </row>
    <row r="728" spans="1:4" x14ac:dyDescent="0.2">
      <c r="A728">
        <v>180</v>
      </c>
      <c r="B728">
        <f t="shared" si="13"/>
        <v>3</v>
      </c>
      <c r="C728">
        <v>4.47</v>
      </c>
      <c r="D728" t="s">
        <v>181</v>
      </c>
    </row>
    <row r="729" spans="1:4" x14ac:dyDescent="0.2">
      <c r="A729">
        <v>200</v>
      </c>
      <c r="B729">
        <f t="shared" si="13"/>
        <v>3.3333333333333335</v>
      </c>
      <c r="C729">
        <v>4.66</v>
      </c>
      <c r="D729" t="s">
        <v>181</v>
      </c>
    </row>
    <row r="730" spans="1:4" x14ac:dyDescent="0.2">
      <c r="A730">
        <v>220</v>
      </c>
      <c r="B730">
        <f t="shared" si="13"/>
        <v>3.6666666666666665</v>
      </c>
      <c r="C730">
        <v>5.01</v>
      </c>
      <c r="D730" t="s">
        <v>181</v>
      </c>
    </row>
    <row r="731" spans="1:4" x14ac:dyDescent="0.2">
      <c r="A731">
        <v>240</v>
      </c>
      <c r="B731">
        <f t="shared" si="13"/>
        <v>4</v>
      </c>
      <c r="C731">
        <v>4.22</v>
      </c>
      <c r="D731" t="s">
        <v>181</v>
      </c>
    </row>
    <row r="732" spans="1:4" x14ac:dyDescent="0.2">
      <c r="A732">
        <v>260</v>
      </c>
      <c r="B732">
        <f t="shared" si="13"/>
        <v>4.333333333333333</v>
      </c>
      <c r="C732">
        <v>3.82</v>
      </c>
      <c r="D732" t="s">
        <v>181</v>
      </c>
    </row>
    <row r="733" spans="1:4" x14ac:dyDescent="0.2">
      <c r="A733">
        <v>280</v>
      </c>
      <c r="B733">
        <f t="shared" si="13"/>
        <v>4.666666666666667</v>
      </c>
      <c r="C733">
        <v>4.87</v>
      </c>
      <c r="D733" t="s">
        <v>181</v>
      </c>
    </row>
    <row r="734" spans="1:4" x14ac:dyDescent="0.2">
      <c r="A734">
        <v>300</v>
      </c>
      <c r="B734">
        <f t="shared" si="13"/>
        <v>5</v>
      </c>
      <c r="C734">
        <v>5.34</v>
      </c>
      <c r="D734" t="s">
        <v>181</v>
      </c>
    </row>
    <row r="735" spans="1:4" x14ac:dyDescent="0.2">
      <c r="A735">
        <v>320</v>
      </c>
      <c r="B735">
        <f t="shared" si="13"/>
        <v>5.333333333333333</v>
      </c>
      <c r="C735">
        <v>5.47</v>
      </c>
      <c r="D735" t="s">
        <v>181</v>
      </c>
    </row>
    <row r="736" spans="1:4" x14ac:dyDescent="0.2">
      <c r="A736">
        <v>340</v>
      </c>
      <c r="B736">
        <f t="shared" si="13"/>
        <v>5.666666666666667</v>
      </c>
      <c r="C736">
        <v>5.08</v>
      </c>
      <c r="D736" t="s">
        <v>181</v>
      </c>
    </row>
    <row r="737" spans="1:4" x14ac:dyDescent="0.2">
      <c r="A737">
        <v>360</v>
      </c>
      <c r="B737">
        <f t="shared" si="13"/>
        <v>6</v>
      </c>
      <c r="C737">
        <v>4.8099999999999996</v>
      </c>
      <c r="D737" t="s">
        <v>181</v>
      </c>
    </row>
    <row r="738" spans="1:4" x14ac:dyDescent="0.2">
      <c r="A738">
        <v>380</v>
      </c>
      <c r="B738">
        <f t="shared" si="13"/>
        <v>6.333333333333333</v>
      </c>
      <c r="C738">
        <v>5.07</v>
      </c>
      <c r="D738" t="s">
        <v>181</v>
      </c>
    </row>
    <row r="739" spans="1:4" x14ac:dyDescent="0.2">
      <c r="A739">
        <v>400</v>
      </c>
      <c r="B739">
        <f t="shared" si="13"/>
        <v>6.666666666666667</v>
      </c>
      <c r="C739">
        <v>4.47</v>
      </c>
      <c r="D739" t="s">
        <v>181</v>
      </c>
    </row>
    <row r="740" spans="1:4" x14ac:dyDescent="0.2">
      <c r="A740">
        <v>420</v>
      </c>
      <c r="B740">
        <f t="shared" si="13"/>
        <v>7</v>
      </c>
      <c r="C740">
        <v>4.5</v>
      </c>
      <c r="D740" t="s">
        <v>181</v>
      </c>
    </row>
    <row r="741" spans="1:4" x14ac:dyDescent="0.2">
      <c r="A741">
        <v>440</v>
      </c>
      <c r="B741">
        <f t="shared" si="13"/>
        <v>7.333333333333333</v>
      </c>
      <c r="C741">
        <v>4.0999999999999996</v>
      </c>
      <c r="D741" t="s">
        <v>181</v>
      </c>
    </row>
    <row r="742" spans="1:4" x14ac:dyDescent="0.2">
      <c r="A742">
        <v>460</v>
      </c>
      <c r="B742">
        <f t="shared" si="13"/>
        <v>7.666666666666667</v>
      </c>
      <c r="C742">
        <v>5.17</v>
      </c>
      <c r="D742" t="s">
        <v>181</v>
      </c>
    </row>
    <row r="743" spans="1:4" x14ac:dyDescent="0.2">
      <c r="A743">
        <v>480</v>
      </c>
      <c r="B743">
        <f t="shared" si="13"/>
        <v>8</v>
      </c>
      <c r="C743">
        <v>5.32</v>
      </c>
      <c r="D743" t="s">
        <v>181</v>
      </c>
    </row>
    <row r="744" spans="1:4" x14ac:dyDescent="0.2">
      <c r="A744">
        <v>500</v>
      </c>
      <c r="B744">
        <f t="shared" si="13"/>
        <v>8.3333333333333339</v>
      </c>
      <c r="C744">
        <v>5.6</v>
      </c>
      <c r="D744" t="s">
        <v>181</v>
      </c>
    </row>
    <row r="745" spans="1:4" x14ac:dyDescent="0.2">
      <c r="A745">
        <v>520</v>
      </c>
      <c r="B745">
        <f t="shared" si="13"/>
        <v>8.6666666666666661</v>
      </c>
      <c r="C745">
        <v>5.69</v>
      </c>
      <c r="D745" t="s">
        <v>181</v>
      </c>
    </row>
    <row r="746" spans="1:4" x14ac:dyDescent="0.2">
      <c r="A746">
        <v>540</v>
      </c>
      <c r="B746">
        <f t="shared" si="13"/>
        <v>9</v>
      </c>
      <c r="C746">
        <v>5.83</v>
      </c>
      <c r="D746" t="s">
        <v>181</v>
      </c>
    </row>
    <row r="747" spans="1:4" x14ac:dyDescent="0.2">
      <c r="A747">
        <v>560</v>
      </c>
      <c r="B747">
        <f t="shared" si="13"/>
        <v>9.3333333333333339</v>
      </c>
      <c r="C747">
        <v>5.71</v>
      </c>
      <c r="D747" t="s">
        <v>181</v>
      </c>
    </row>
    <row r="748" spans="1:4" x14ac:dyDescent="0.2">
      <c r="A748">
        <v>580</v>
      </c>
      <c r="B748">
        <f t="shared" si="13"/>
        <v>9.6666666666666661</v>
      </c>
      <c r="C748">
        <v>5.38</v>
      </c>
      <c r="D748" t="s">
        <v>181</v>
      </c>
    </row>
    <row r="749" spans="1:4" x14ac:dyDescent="0.2">
      <c r="A749">
        <v>600</v>
      </c>
      <c r="B749">
        <f t="shared" si="13"/>
        <v>10</v>
      </c>
      <c r="C749">
        <v>5.69</v>
      </c>
      <c r="D749" t="s">
        <v>181</v>
      </c>
    </row>
    <row r="750" spans="1:4" x14ac:dyDescent="0.2">
      <c r="A750">
        <v>620</v>
      </c>
      <c r="B750">
        <f t="shared" si="13"/>
        <v>10.333333333333334</v>
      </c>
      <c r="C750">
        <v>5.29</v>
      </c>
      <c r="D750" t="s">
        <v>181</v>
      </c>
    </row>
    <row r="751" spans="1:4" x14ac:dyDescent="0.2">
      <c r="A751">
        <v>640</v>
      </c>
      <c r="B751">
        <f t="shared" si="13"/>
        <v>10.666666666666666</v>
      </c>
      <c r="C751">
        <v>5.78</v>
      </c>
      <c r="D751" t="s">
        <v>181</v>
      </c>
    </row>
    <row r="752" spans="1:4" x14ac:dyDescent="0.2">
      <c r="A752">
        <v>660</v>
      </c>
      <c r="B752">
        <f t="shared" si="13"/>
        <v>11</v>
      </c>
      <c r="C752">
        <v>5.85</v>
      </c>
      <c r="D752" t="s">
        <v>181</v>
      </c>
    </row>
    <row r="753" spans="1:4" x14ac:dyDescent="0.2">
      <c r="A753">
        <v>680</v>
      </c>
      <c r="B753">
        <f t="shared" si="13"/>
        <v>11.333333333333334</v>
      </c>
      <c r="C753">
        <v>5.9</v>
      </c>
      <c r="D753" t="s">
        <v>181</v>
      </c>
    </row>
    <row r="754" spans="1:4" x14ac:dyDescent="0.2">
      <c r="A754">
        <v>700</v>
      </c>
      <c r="B754">
        <f t="shared" si="13"/>
        <v>11.666666666666666</v>
      </c>
      <c r="C754">
        <v>5.67</v>
      </c>
      <c r="D754" t="s">
        <v>181</v>
      </c>
    </row>
    <row r="755" spans="1:4" x14ac:dyDescent="0.2">
      <c r="A755">
        <v>720</v>
      </c>
      <c r="B755">
        <f t="shared" si="13"/>
        <v>12</v>
      </c>
      <c r="C755">
        <v>5.57</v>
      </c>
      <c r="D755" t="s">
        <v>181</v>
      </c>
    </row>
    <row r="756" spans="1:4" x14ac:dyDescent="0.2">
      <c r="A756">
        <v>740</v>
      </c>
      <c r="B756">
        <f t="shared" si="13"/>
        <v>12.333333333333334</v>
      </c>
      <c r="C756">
        <v>6.14</v>
      </c>
      <c r="D756" t="s">
        <v>181</v>
      </c>
    </row>
    <row r="757" spans="1:4" x14ac:dyDescent="0.2">
      <c r="A757">
        <v>760</v>
      </c>
      <c r="B757">
        <f t="shared" si="13"/>
        <v>12.666666666666666</v>
      </c>
      <c r="C757">
        <v>5.49</v>
      </c>
      <c r="D757" t="s">
        <v>181</v>
      </c>
    </row>
    <row r="758" spans="1:4" x14ac:dyDescent="0.2">
      <c r="A758">
        <v>780</v>
      </c>
      <c r="B758">
        <f t="shared" si="13"/>
        <v>13</v>
      </c>
      <c r="C758">
        <v>5.17</v>
      </c>
      <c r="D758" t="s">
        <v>181</v>
      </c>
    </row>
    <row r="759" spans="1:4" x14ac:dyDescent="0.2">
      <c r="A759">
        <v>800</v>
      </c>
      <c r="B759">
        <f t="shared" si="13"/>
        <v>13.333333333333334</v>
      </c>
      <c r="C759">
        <v>4.54</v>
      </c>
      <c r="D759" t="s">
        <v>181</v>
      </c>
    </row>
    <row r="760" spans="1:4" x14ac:dyDescent="0.2">
      <c r="A760">
        <v>820</v>
      </c>
      <c r="B760">
        <f t="shared" si="13"/>
        <v>13.666666666666666</v>
      </c>
      <c r="C760">
        <v>4.29</v>
      </c>
      <c r="D760" t="s">
        <v>181</v>
      </c>
    </row>
    <row r="761" spans="1:4" x14ac:dyDescent="0.2">
      <c r="A761">
        <v>840</v>
      </c>
      <c r="B761">
        <f t="shared" si="13"/>
        <v>14</v>
      </c>
      <c r="C761">
        <v>4.5999999999999996</v>
      </c>
      <c r="D761" t="s">
        <v>181</v>
      </c>
    </row>
    <row r="762" spans="1:4" x14ac:dyDescent="0.2">
      <c r="A762">
        <v>860</v>
      </c>
      <c r="B762">
        <f t="shared" si="13"/>
        <v>14.333333333333334</v>
      </c>
      <c r="C762">
        <v>4.7300000000000004</v>
      </c>
      <c r="D762" t="s">
        <v>181</v>
      </c>
    </row>
    <row r="763" spans="1:4" x14ac:dyDescent="0.2">
      <c r="A763">
        <v>880</v>
      </c>
      <c r="B763">
        <f t="shared" si="13"/>
        <v>14.666666666666666</v>
      </c>
      <c r="C763">
        <v>4.7</v>
      </c>
      <c r="D763" t="s">
        <v>181</v>
      </c>
    </row>
    <row r="764" spans="1:4" x14ac:dyDescent="0.2">
      <c r="A764">
        <v>900</v>
      </c>
      <c r="B764">
        <f t="shared" si="13"/>
        <v>15</v>
      </c>
      <c r="C764">
        <v>4.71</v>
      </c>
      <c r="D764" t="s">
        <v>181</v>
      </c>
    </row>
    <row r="765" spans="1:4" x14ac:dyDescent="0.2">
      <c r="A765">
        <v>920</v>
      </c>
      <c r="B765">
        <f t="shared" ref="B765:B828" si="14">A765/60</f>
        <v>15.333333333333334</v>
      </c>
      <c r="C765">
        <v>4.62</v>
      </c>
      <c r="D765" t="s">
        <v>181</v>
      </c>
    </row>
    <row r="766" spans="1:4" x14ac:dyDescent="0.2">
      <c r="A766">
        <v>940</v>
      </c>
      <c r="B766">
        <f t="shared" si="14"/>
        <v>15.666666666666666</v>
      </c>
      <c r="C766">
        <v>4.26</v>
      </c>
      <c r="D766" t="s">
        <v>181</v>
      </c>
    </row>
    <row r="767" spans="1:4" x14ac:dyDescent="0.2">
      <c r="A767">
        <v>960</v>
      </c>
      <c r="B767">
        <f t="shared" si="14"/>
        <v>16</v>
      </c>
      <c r="C767">
        <v>4.28</v>
      </c>
      <c r="D767" t="s">
        <v>181</v>
      </c>
    </row>
    <row r="768" spans="1:4" x14ac:dyDescent="0.2">
      <c r="A768">
        <v>980</v>
      </c>
      <c r="B768">
        <f t="shared" si="14"/>
        <v>16.333333333333332</v>
      </c>
      <c r="C768">
        <v>4.71</v>
      </c>
      <c r="D768" t="s">
        <v>181</v>
      </c>
    </row>
    <row r="769" spans="1:4" x14ac:dyDescent="0.2">
      <c r="A769">
        <v>1000</v>
      </c>
      <c r="B769">
        <f t="shared" si="14"/>
        <v>16.666666666666668</v>
      </c>
      <c r="C769">
        <v>5.44</v>
      </c>
      <c r="D769" t="s">
        <v>181</v>
      </c>
    </row>
    <row r="770" spans="1:4" x14ac:dyDescent="0.2">
      <c r="A770">
        <v>1020</v>
      </c>
      <c r="B770">
        <f t="shared" si="14"/>
        <v>17</v>
      </c>
      <c r="C770">
        <v>5.09</v>
      </c>
      <c r="D770" t="s">
        <v>181</v>
      </c>
    </row>
    <row r="771" spans="1:4" x14ac:dyDescent="0.2">
      <c r="A771">
        <v>1040</v>
      </c>
      <c r="B771">
        <f t="shared" si="14"/>
        <v>17.333333333333332</v>
      </c>
      <c r="C771">
        <v>5.03</v>
      </c>
      <c r="D771" t="s">
        <v>181</v>
      </c>
    </row>
    <row r="772" spans="1:4" x14ac:dyDescent="0.2">
      <c r="A772">
        <v>1060</v>
      </c>
      <c r="B772">
        <f t="shared" si="14"/>
        <v>17.666666666666668</v>
      </c>
      <c r="C772">
        <v>5.33</v>
      </c>
      <c r="D772" t="s">
        <v>181</v>
      </c>
    </row>
    <row r="773" spans="1:4" x14ac:dyDescent="0.2">
      <c r="A773">
        <v>1080</v>
      </c>
      <c r="B773">
        <f t="shared" si="14"/>
        <v>18</v>
      </c>
      <c r="C773">
        <v>4.6500000000000004</v>
      </c>
      <c r="D773" t="s">
        <v>181</v>
      </c>
    </row>
    <row r="774" spans="1:4" x14ac:dyDescent="0.2">
      <c r="A774">
        <v>1100</v>
      </c>
      <c r="B774">
        <f t="shared" si="14"/>
        <v>18.333333333333332</v>
      </c>
      <c r="C774">
        <v>4.8899999999999997</v>
      </c>
      <c r="D774" t="s">
        <v>181</v>
      </c>
    </row>
    <row r="775" spans="1:4" x14ac:dyDescent="0.2">
      <c r="A775">
        <v>1120</v>
      </c>
      <c r="B775">
        <f t="shared" si="14"/>
        <v>18.666666666666668</v>
      </c>
      <c r="C775">
        <v>4.6100000000000003</v>
      </c>
      <c r="D775" t="s">
        <v>181</v>
      </c>
    </row>
    <row r="776" spans="1:4" x14ac:dyDescent="0.2">
      <c r="A776">
        <v>1140</v>
      </c>
      <c r="B776">
        <f t="shared" si="14"/>
        <v>19</v>
      </c>
      <c r="C776">
        <v>5.12</v>
      </c>
      <c r="D776" t="s">
        <v>181</v>
      </c>
    </row>
    <row r="777" spans="1:4" x14ac:dyDescent="0.2">
      <c r="A777">
        <v>1160</v>
      </c>
      <c r="B777">
        <f t="shared" si="14"/>
        <v>19.333333333333332</v>
      </c>
      <c r="C777">
        <v>5.98</v>
      </c>
      <c r="D777" t="s">
        <v>181</v>
      </c>
    </row>
    <row r="778" spans="1:4" x14ac:dyDescent="0.2">
      <c r="A778">
        <v>1180</v>
      </c>
      <c r="B778">
        <f t="shared" si="14"/>
        <v>19.666666666666668</v>
      </c>
      <c r="C778">
        <v>6.3</v>
      </c>
      <c r="D778" t="s">
        <v>181</v>
      </c>
    </row>
    <row r="779" spans="1:4" x14ac:dyDescent="0.2">
      <c r="A779">
        <v>1200</v>
      </c>
      <c r="B779">
        <f t="shared" si="14"/>
        <v>20</v>
      </c>
      <c r="C779">
        <v>5.64</v>
      </c>
      <c r="D779" t="s">
        <v>181</v>
      </c>
    </row>
    <row r="780" spans="1:4" x14ac:dyDescent="0.2">
      <c r="A780">
        <v>1220</v>
      </c>
      <c r="B780">
        <f t="shared" si="14"/>
        <v>20.333333333333332</v>
      </c>
      <c r="C780">
        <v>5.97</v>
      </c>
      <c r="D780" t="s">
        <v>181</v>
      </c>
    </row>
    <row r="781" spans="1:4" x14ac:dyDescent="0.2">
      <c r="A781">
        <v>1240</v>
      </c>
      <c r="B781">
        <f t="shared" si="14"/>
        <v>20.666666666666668</v>
      </c>
      <c r="C781">
        <v>5.76</v>
      </c>
      <c r="D781" t="s">
        <v>181</v>
      </c>
    </row>
    <row r="782" spans="1:4" x14ac:dyDescent="0.2">
      <c r="A782">
        <v>1260</v>
      </c>
      <c r="B782">
        <f t="shared" si="14"/>
        <v>21</v>
      </c>
      <c r="C782">
        <v>5.33</v>
      </c>
      <c r="D782" t="s">
        <v>181</v>
      </c>
    </row>
    <row r="783" spans="1:4" x14ac:dyDescent="0.2">
      <c r="A783">
        <v>1280</v>
      </c>
      <c r="B783">
        <f t="shared" si="14"/>
        <v>21.333333333333332</v>
      </c>
      <c r="C783">
        <v>5.36</v>
      </c>
      <c r="D783" t="s">
        <v>181</v>
      </c>
    </row>
    <row r="784" spans="1:4" x14ac:dyDescent="0.2">
      <c r="A784">
        <v>1300</v>
      </c>
      <c r="B784">
        <f t="shared" si="14"/>
        <v>21.666666666666668</v>
      </c>
      <c r="C784">
        <v>5.85</v>
      </c>
      <c r="D784" t="s">
        <v>181</v>
      </c>
    </row>
    <row r="785" spans="1:4" x14ac:dyDescent="0.2">
      <c r="A785">
        <v>1320</v>
      </c>
      <c r="B785">
        <f t="shared" si="14"/>
        <v>22</v>
      </c>
      <c r="C785">
        <v>6.31</v>
      </c>
      <c r="D785" t="s">
        <v>181</v>
      </c>
    </row>
    <row r="786" spans="1:4" x14ac:dyDescent="0.2">
      <c r="A786">
        <v>1340</v>
      </c>
      <c r="B786">
        <f t="shared" si="14"/>
        <v>22.333333333333332</v>
      </c>
      <c r="C786">
        <v>6.15</v>
      </c>
      <c r="D786" t="s">
        <v>181</v>
      </c>
    </row>
    <row r="787" spans="1:4" x14ac:dyDescent="0.2">
      <c r="A787">
        <v>1360</v>
      </c>
      <c r="B787">
        <f t="shared" si="14"/>
        <v>22.666666666666668</v>
      </c>
      <c r="C787">
        <v>5.88</v>
      </c>
      <c r="D787" t="s">
        <v>181</v>
      </c>
    </row>
    <row r="788" spans="1:4" x14ac:dyDescent="0.2">
      <c r="A788">
        <v>1380</v>
      </c>
      <c r="B788">
        <f t="shared" si="14"/>
        <v>23</v>
      </c>
      <c r="C788">
        <v>6.42</v>
      </c>
      <c r="D788" t="s">
        <v>181</v>
      </c>
    </row>
    <row r="789" spans="1:4" x14ac:dyDescent="0.2">
      <c r="A789">
        <v>1400</v>
      </c>
      <c r="B789">
        <f t="shared" si="14"/>
        <v>23.333333333333332</v>
      </c>
      <c r="C789">
        <v>6.56</v>
      </c>
      <c r="D789" t="s">
        <v>181</v>
      </c>
    </row>
    <row r="790" spans="1:4" x14ac:dyDescent="0.2">
      <c r="A790">
        <v>1420</v>
      </c>
      <c r="B790">
        <f t="shared" si="14"/>
        <v>23.666666666666668</v>
      </c>
      <c r="C790">
        <v>6.7</v>
      </c>
      <c r="D790" t="s">
        <v>181</v>
      </c>
    </row>
    <row r="791" spans="1:4" x14ac:dyDescent="0.2">
      <c r="A791">
        <v>1440</v>
      </c>
      <c r="B791">
        <f t="shared" si="14"/>
        <v>24</v>
      </c>
      <c r="C791">
        <v>6.43</v>
      </c>
      <c r="D791" t="s">
        <v>181</v>
      </c>
    </row>
    <row r="792" spans="1:4" x14ac:dyDescent="0.2">
      <c r="A792">
        <v>1460</v>
      </c>
      <c r="B792">
        <f t="shared" si="14"/>
        <v>24.333333333333332</v>
      </c>
      <c r="C792">
        <v>6.37</v>
      </c>
      <c r="D792" t="s">
        <v>181</v>
      </c>
    </row>
    <row r="793" spans="1:4" x14ac:dyDescent="0.2">
      <c r="A793">
        <v>1480</v>
      </c>
      <c r="B793">
        <f t="shared" si="14"/>
        <v>24.666666666666668</v>
      </c>
      <c r="C793">
        <v>6.57</v>
      </c>
      <c r="D793" t="s">
        <v>181</v>
      </c>
    </row>
    <row r="794" spans="1:4" x14ac:dyDescent="0.2">
      <c r="A794">
        <v>1500</v>
      </c>
      <c r="B794">
        <f t="shared" si="14"/>
        <v>25</v>
      </c>
      <c r="C794">
        <v>6.09</v>
      </c>
      <c r="D794" t="s">
        <v>181</v>
      </c>
    </row>
    <row r="795" spans="1:4" x14ac:dyDescent="0.2">
      <c r="A795">
        <v>1520</v>
      </c>
      <c r="B795">
        <f t="shared" si="14"/>
        <v>25.333333333333332</v>
      </c>
      <c r="C795">
        <v>5.34</v>
      </c>
      <c r="D795" t="s">
        <v>181</v>
      </c>
    </row>
    <row r="796" spans="1:4" x14ac:dyDescent="0.2">
      <c r="A796">
        <v>1540</v>
      </c>
      <c r="B796">
        <f t="shared" si="14"/>
        <v>25.666666666666668</v>
      </c>
      <c r="C796">
        <v>5.44</v>
      </c>
      <c r="D796" t="s">
        <v>181</v>
      </c>
    </row>
    <row r="797" spans="1:4" x14ac:dyDescent="0.2">
      <c r="A797">
        <v>1560</v>
      </c>
      <c r="B797">
        <f t="shared" si="14"/>
        <v>26</v>
      </c>
      <c r="C797">
        <v>4.8</v>
      </c>
      <c r="D797" t="s">
        <v>181</v>
      </c>
    </row>
    <row r="798" spans="1:4" x14ac:dyDescent="0.2">
      <c r="A798">
        <v>1580</v>
      </c>
      <c r="B798">
        <f t="shared" si="14"/>
        <v>26.333333333333332</v>
      </c>
      <c r="C798">
        <v>5.35</v>
      </c>
      <c r="D798" t="s">
        <v>181</v>
      </c>
    </row>
    <row r="799" spans="1:4" x14ac:dyDescent="0.2">
      <c r="A799">
        <v>1600</v>
      </c>
      <c r="B799">
        <f t="shared" si="14"/>
        <v>26.666666666666668</v>
      </c>
      <c r="C799">
        <v>5.46</v>
      </c>
      <c r="D799" t="s">
        <v>181</v>
      </c>
    </row>
    <row r="800" spans="1:4" x14ac:dyDescent="0.2">
      <c r="A800">
        <v>1620</v>
      </c>
      <c r="B800">
        <f t="shared" si="14"/>
        <v>27</v>
      </c>
      <c r="C800">
        <v>5.9</v>
      </c>
      <c r="D800" t="s">
        <v>181</v>
      </c>
    </row>
    <row r="801" spans="1:4" x14ac:dyDescent="0.2">
      <c r="A801">
        <v>1640</v>
      </c>
      <c r="B801">
        <f t="shared" si="14"/>
        <v>27.333333333333332</v>
      </c>
      <c r="C801">
        <v>5.93</v>
      </c>
      <c r="D801" t="s">
        <v>181</v>
      </c>
    </row>
    <row r="802" spans="1:4" x14ac:dyDescent="0.2">
      <c r="A802">
        <v>1660</v>
      </c>
      <c r="B802">
        <f t="shared" si="14"/>
        <v>27.666666666666668</v>
      </c>
      <c r="C802">
        <v>5.65</v>
      </c>
      <c r="D802" t="s">
        <v>181</v>
      </c>
    </row>
    <row r="803" spans="1:4" x14ac:dyDescent="0.2">
      <c r="A803">
        <v>1680</v>
      </c>
      <c r="B803">
        <f t="shared" si="14"/>
        <v>28</v>
      </c>
      <c r="C803">
        <v>5.56</v>
      </c>
      <c r="D803" t="s">
        <v>181</v>
      </c>
    </row>
    <row r="804" spans="1:4" x14ac:dyDescent="0.2">
      <c r="A804">
        <v>1700</v>
      </c>
      <c r="B804">
        <f t="shared" si="14"/>
        <v>28.333333333333332</v>
      </c>
      <c r="C804">
        <v>5.52</v>
      </c>
      <c r="D804" t="s">
        <v>181</v>
      </c>
    </row>
    <row r="805" spans="1:4" x14ac:dyDescent="0.2">
      <c r="A805">
        <v>1720</v>
      </c>
      <c r="B805">
        <f t="shared" si="14"/>
        <v>28.666666666666668</v>
      </c>
      <c r="C805">
        <v>5.52</v>
      </c>
      <c r="D805" t="s">
        <v>181</v>
      </c>
    </row>
    <row r="806" spans="1:4" x14ac:dyDescent="0.2">
      <c r="A806">
        <v>1740</v>
      </c>
      <c r="B806">
        <f t="shared" si="14"/>
        <v>29</v>
      </c>
      <c r="C806">
        <v>5.62</v>
      </c>
      <c r="D806" t="s">
        <v>181</v>
      </c>
    </row>
    <row r="807" spans="1:4" x14ac:dyDescent="0.2">
      <c r="A807">
        <v>1760</v>
      </c>
      <c r="B807">
        <f t="shared" si="14"/>
        <v>29.333333333333332</v>
      </c>
      <c r="C807">
        <v>4.99</v>
      </c>
      <c r="D807" t="s">
        <v>181</v>
      </c>
    </row>
    <row r="808" spans="1:4" x14ac:dyDescent="0.2">
      <c r="A808">
        <v>1780</v>
      </c>
      <c r="B808">
        <f t="shared" si="14"/>
        <v>29.666666666666668</v>
      </c>
      <c r="C808">
        <v>5.59</v>
      </c>
      <c r="D808" t="s">
        <v>181</v>
      </c>
    </row>
    <row r="809" spans="1:4" x14ac:dyDescent="0.2">
      <c r="A809">
        <v>1800</v>
      </c>
      <c r="B809">
        <f t="shared" si="14"/>
        <v>30</v>
      </c>
      <c r="C809">
        <v>6.7</v>
      </c>
      <c r="D809" t="s">
        <v>181</v>
      </c>
    </row>
    <row r="810" spans="1:4" x14ac:dyDescent="0.2">
      <c r="A810">
        <v>1820</v>
      </c>
      <c r="B810">
        <f t="shared" si="14"/>
        <v>30.333333333333332</v>
      </c>
      <c r="C810">
        <v>6.64</v>
      </c>
      <c r="D810" t="s">
        <v>181</v>
      </c>
    </row>
    <row r="811" spans="1:4" x14ac:dyDescent="0.2">
      <c r="A811">
        <v>1840</v>
      </c>
      <c r="B811">
        <f t="shared" si="14"/>
        <v>30.666666666666668</v>
      </c>
      <c r="C811">
        <v>6.63</v>
      </c>
      <c r="D811" t="s">
        <v>181</v>
      </c>
    </row>
    <row r="812" spans="1:4" x14ac:dyDescent="0.2">
      <c r="A812">
        <v>1860</v>
      </c>
      <c r="B812">
        <f t="shared" si="14"/>
        <v>31</v>
      </c>
      <c r="C812">
        <v>6.24</v>
      </c>
      <c r="D812" t="s">
        <v>181</v>
      </c>
    </row>
    <row r="813" spans="1:4" x14ac:dyDescent="0.2">
      <c r="A813">
        <v>1880</v>
      </c>
      <c r="B813">
        <f t="shared" si="14"/>
        <v>31.333333333333332</v>
      </c>
      <c r="C813">
        <v>6.18</v>
      </c>
      <c r="D813" t="s">
        <v>181</v>
      </c>
    </row>
    <row r="814" spans="1:4" x14ac:dyDescent="0.2">
      <c r="A814">
        <v>1900</v>
      </c>
      <c r="B814">
        <f t="shared" si="14"/>
        <v>31.666666666666668</v>
      </c>
      <c r="C814">
        <v>5.91</v>
      </c>
      <c r="D814" t="s">
        <v>181</v>
      </c>
    </row>
    <row r="815" spans="1:4" x14ac:dyDescent="0.2">
      <c r="A815">
        <v>1920</v>
      </c>
      <c r="B815">
        <f t="shared" si="14"/>
        <v>32</v>
      </c>
      <c r="C815">
        <v>5.29</v>
      </c>
      <c r="D815" t="s">
        <v>181</v>
      </c>
    </row>
    <row r="816" spans="1:4" x14ac:dyDescent="0.2">
      <c r="A816">
        <v>1940</v>
      </c>
      <c r="B816">
        <f t="shared" si="14"/>
        <v>32.333333333333336</v>
      </c>
      <c r="C816">
        <v>4.9800000000000004</v>
      </c>
      <c r="D816" t="s">
        <v>181</v>
      </c>
    </row>
    <row r="817" spans="1:4" x14ac:dyDescent="0.2">
      <c r="A817">
        <v>1960</v>
      </c>
      <c r="B817">
        <f t="shared" si="14"/>
        <v>32.666666666666664</v>
      </c>
      <c r="C817">
        <v>4.3600000000000003</v>
      </c>
      <c r="D817" t="s">
        <v>181</v>
      </c>
    </row>
    <row r="818" spans="1:4" x14ac:dyDescent="0.2">
      <c r="A818">
        <v>1980</v>
      </c>
      <c r="B818">
        <f t="shared" si="14"/>
        <v>33</v>
      </c>
      <c r="C818">
        <v>4.7699999999999996</v>
      </c>
      <c r="D818" t="s">
        <v>181</v>
      </c>
    </row>
    <row r="819" spans="1:4" x14ac:dyDescent="0.2">
      <c r="A819">
        <v>2000</v>
      </c>
      <c r="B819">
        <f t="shared" si="14"/>
        <v>33.333333333333336</v>
      </c>
      <c r="C819">
        <v>4.6900000000000004</v>
      </c>
      <c r="D819" t="s">
        <v>181</v>
      </c>
    </row>
    <row r="820" spans="1:4" x14ac:dyDescent="0.2">
      <c r="A820">
        <v>2020</v>
      </c>
      <c r="B820">
        <f t="shared" si="14"/>
        <v>33.666666666666664</v>
      </c>
      <c r="C820">
        <v>4.41</v>
      </c>
      <c r="D820" t="s">
        <v>181</v>
      </c>
    </row>
    <row r="821" spans="1:4" x14ac:dyDescent="0.2">
      <c r="A821">
        <v>2040</v>
      </c>
      <c r="B821">
        <f t="shared" si="14"/>
        <v>34</v>
      </c>
      <c r="C821">
        <v>4.8499999999999996</v>
      </c>
      <c r="D821" t="s">
        <v>181</v>
      </c>
    </row>
    <row r="822" spans="1:4" x14ac:dyDescent="0.2">
      <c r="A822">
        <v>2060</v>
      </c>
      <c r="B822">
        <f t="shared" si="14"/>
        <v>34.333333333333336</v>
      </c>
      <c r="C822">
        <v>4.29</v>
      </c>
      <c r="D822" t="s">
        <v>181</v>
      </c>
    </row>
    <row r="823" spans="1:4" x14ac:dyDescent="0.2">
      <c r="A823">
        <v>2080</v>
      </c>
      <c r="B823">
        <f t="shared" si="14"/>
        <v>34.666666666666664</v>
      </c>
      <c r="C823">
        <v>4.4000000000000004</v>
      </c>
      <c r="D823" t="s">
        <v>181</v>
      </c>
    </row>
    <row r="824" spans="1:4" x14ac:dyDescent="0.2">
      <c r="A824">
        <v>2100</v>
      </c>
      <c r="B824">
        <f t="shared" si="14"/>
        <v>35</v>
      </c>
      <c r="C824">
        <v>3.92</v>
      </c>
      <c r="D824" t="s">
        <v>181</v>
      </c>
    </row>
    <row r="825" spans="1:4" x14ac:dyDescent="0.2">
      <c r="A825">
        <v>2120</v>
      </c>
      <c r="B825">
        <f t="shared" si="14"/>
        <v>35.333333333333336</v>
      </c>
      <c r="C825">
        <v>4.0999999999999996</v>
      </c>
      <c r="D825" t="s">
        <v>181</v>
      </c>
    </row>
    <row r="826" spans="1:4" x14ac:dyDescent="0.2">
      <c r="A826">
        <v>2140</v>
      </c>
      <c r="B826">
        <f t="shared" si="14"/>
        <v>35.666666666666664</v>
      </c>
      <c r="C826">
        <v>3.55</v>
      </c>
      <c r="D826" t="s">
        <v>181</v>
      </c>
    </row>
    <row r="827" spans="1:4" x14ac:dyDescent="0.2">
      <c r="A827">
        <v>2160</v>
      </c>
      <c r="B827">
        <f t="shared" si="14"/>
        <v>36</v>
      </c>
      <c r="C827">
        <v>3.67</v>
      </c>
      <c r="D827" t="s">
        <v>181</v>
      </c>
    </row>
    <row r="828" spans="1:4" x14ac:dyDescent="0.2">
      <c r="A828">
        <v>2180</v>
      </c>
      <c r="B828">
        <f t="shared" si="14"/>
        <v>36.333333333333336</v>
      </c>
      <c r="C828">
        <v>3.91</v>
      </c>
      <c r="D828" t="s">
        <v>181</v>
      </c>
    </row>
    <row r="829" spans="1:4" x14ac:dyDescent="0.2">
      <c r="A829">
        <v>2200</v>
      </c>
      <c r="B829">
        <f t="shared" ref="B829:B861" si="15">A829/60</f>
        <v>36.666666666666664</v>
      </c>
      <c r="C829">
        <v>3.84</v>
      </c>
      <c r="D829" t="s">
        <v>181</v>
      </c>
    </row>
    <row r="830" spans="1:4" x14ac:dyDescent="0.2">
      <c r="A830">
        <v>2220</v>
      </c>
      <c r="B830">
        <f t="shared" si="15"/>
        <v>37</v>
      </c>
      <c r="C830">
        <v>3.85</v>
      </c>
      <c r="D830" t="s">
        <v>181</v>
      </c>
    </row>
    <row r="831" spans="1:4" x14ac:dyDescent="0.2">
      <c r="A831">
        <v>2240</v>
      </c>
      <c r="B831">
        <f t="shared" si="15"/>
        <v>37.333333333333336</v>
      </c>
      <c r="C831">
        <v>3.59</v>
      </c>
      <c r="D831" t="s">
        <v>181</v>
      </c>
    </row>
    <row r="832" spans="1:4" x14ac:dyDescent="0.2">
      <c r="A832">
        <v>2260</v>
      </c>
      <c r="B832">
        <f t="shared" si="15"/>
        <v>37.666666666666664</v>
      </c>
      <c r="C832">
        <v>4.47</v>
      </c>
      <c r="D832" t="s">
        <v>181</v>
      </c>
    </row>
    <row r="833" spans="1:4" x14ac:dyDescent="0.2">
      <c r="A833">
        <v>2280</v>
      </c>
      <c r="B833">
        <f t="shared" si="15"/>
        <v>38</v>
      </c>
      <c r="C833">
        <v>4.34</v>
      </c>
      <c r="D833" t="s">
        <v>181</v>
      </c>
    </row>
    <row r="834" spans="1:4" x14ac:dyDescent="0.2">
      <c r="A834">
        <v>2300</v>
      </c>
      <c r="B834">
        <f t="shared" si="15"/>
        <v>38.333333333333336</v>
      </c>
      <c r="C834">
        <v>3.91</v>
      </c>
      <c r="D834" t="s">
        <v>181</v>
      </c>
    </row>
    <row r="835" spans="1:4" x14ac:dyDescent="0.2">
      <c r="A835">
        <v>2320</v>
      </c>
      <c r="B835">
        <f t="shared" si="15"/>
        <v>38.666666666666664</v>
      </c>
      <c r="C835">
        <v>3.7</v>
      </c>
      <c r="D835" t="s">
        <v>181</v>
      </c>
    </row>
    <row r="836" spans="1:4" x14ac:dyDescent="0.2">
      <c r="A836">
        <v>2340</v>
      </c>
      <c r="B836">
        <f t="shared" si="15"/>
        <v>39</v>
      </c>
      <c r="C836">
        <v>3.65</v>
      </c>
      <c r="D836" t="s">
        <v>181</v>
      </c>
    </row>
    <row r="837" spans="1:4" x14ac:dyDescent="0.2">
      <c r="A837">
        <v>2360</v>
      </c>
      <c r="B837">
        <f t="shared" si="15"/>
        <v>39.333333333333336</v>
      </c>
      <c r="C837">
        <v>3.85</v>
      </c>
      <c r="D837" t="s">
        <v>181</v>
      </c>
    </row>
    <row r="838" spans="1:4" x14ac:dyDescent="0.2">
      <c r="A838">
        <v>2380</v>
      </c>
      <c r="B838">
        <f t="shared" si="15"/>
        <v>39.666666666666664</v>
      </c>
      <c r="C838">
        <v>4.16</v>
      </c>
      <c r="D838" t="s">
        <v>181</v>
      </c>
    </row>
    <row r="839" spans="1:4" x14ac:dyDescent="0.2">
      <c r="A839">
        <v>2400</v>
      </c>
      <c r="B839">
        <f t="shared" si="15"/>
        <v>40</v>
      </c>
      <c r="C839">
        <v>4.34</v>
      </c>
      <c r="D839" t="s">
        <v>181</v>
      </c>
    </row>
    <row r="840" spans="1:4" x14ac:dyDescent="0.2">
      <c r="A840">
        <v>2420</v>
      </c>
      <c r="B840">
        <f t="shared" si="15"/>
        <v>40.333333333333336</v>
      </c>
      <c r="C840">
        <v>4.12</v>
      </c>
      <c r="D840" t="s">
        <v>181</v>
      </c>
    </row>
    <row r="841" spans="1:4" x14ac:dyDescent="0.2">
      <c r="A841">
        <v>2440</v>
      </c>
      <c r="B841">
        <f t="shared" si="15"/>
        <v>40.666666666666664</v>
      </c>
      <c r="C841">
        <v>4.16</v>
      </c>
      <c r="D841" t="s">
        <v>181</v>
      </c>
    </row>
    <row r="842" spans="1:4" x14ac:dyDescent="0.2">
      <c r="A842">
        <v>2460</v>
      </c>
      <c r="B842">
        <f t="shared" si="15"/>
        <v>41</v>
      </c>
      <c r="C842">
        <v>4.4800000000000004</v>
      </c>
      <c r="D842" t="s">
        <v>181</v>
      </c>
    </row>
    <row r="843" spans="1:4" x14ac:dyDescent="0.2">
      <c r="A843">
        <v>2480</v>
      </c>
      <c r="B843">
        <f t="shared" si="15"/>
        <v>41.333333333333336</v>
      </c>
      <c r="C843">
        <v>4.32</v>
      </c>
      <c r="D843" t="s">
        <v>181</v>
      </c>
    </row>
    <row r="844" spans="1:4" x14ac:dyDescent="0.2">
      <c r="A844">
        <v>2500</v>
      </c>
      <c r="B844">
        <f t="shared" si="15"/>
        <v>41.666666666666664</v>
      </c>
      <c r="C844">
        <v>4.55</v>
      </c>
      <c r="D844" t="s">
        <v>181</v>
      </c>
    </row>
    <row r="845" spans="1:4" x14ac:dyDescent="0.2">
      <c r="A845">
        <v>2520</v>
      </c>
      <c r="B845">
        <f t="shared" si="15"/>
        <v>42</v>
      </c>
      <c r="C845">
        <v>4.34</v>
      </c>
      <c r="D845" t="s">
        <v>181</v>
      </c>
    </row>
    <row r="846" spans="1:4" x14ac:dyDescent="0.2">
      <c r="A846">
        <v>2540</v>
      </c>
      <c r="B846">
        <f t="shared" si="15"/>
        <v>42.333333333333336</v>
      </c>
      <c r="C846">
        <v>4.3499999999999996</v>
      </c>
      <c r="D846" t="s">
        <v>181</v>
      </c>
    </row>
    <row r="847" spans="1:4" x14ac:dyDescent="0.2">
      <c r="A847">
        <v>2560</v>
      </c>
      <c r="B847">
        <f t="shared" si="15"/>
        <v>42.666666666666664</v>
      </c>
      <c r="C847">
        <v>4.34</v>
      </c>
      <c r="D847" t="s">
        <v>181</v>
      </c>
    </row>
    <row r="848" spans="1:4" x14ac:dyDescent="0.2">
      <c r="A848">
        <v>2580</v>
      </c>
      <c r="B848">
        <f t="shared" si="15"/>
        <v>43</v>
      </c>
      <c r="C848">
        <v>4.08</v>
      </c>
      <c r="D848" t="s">
        <v>181</v>
      </c>
    </row>
    <row r="849" spans="1:4" x14ac:dyDescent="0.2">
      <c r="A849">
        <v>2600</v>
      </c>
      <c r="B849">
        <f t="shared" si="15"/>
        <v>43.333333333333336</v>
      </c>
      <c r="C849">
        <v>3.71</v>
      </c>
      <c r="D849" t="s">
        <v>181</v>
      </c>
    </row>
    <row r="850" spans="1:4" x14ac:dyDescent="0.2">
      <c r="A850">
        <v>2620</v>
      </c>
      <c r="B850">
        <f t="shared" si="15"/>
        <v>43.666666666666664</v>
      </c>
      <c r="C850">
        <v>4.3</v>
      </c>
      <c r="D850" t="s">
        <v>181</v>
      </c>
    </row>
    <row r="851" spans="1:4" x14ac:dyDescent="0.2">
      <c r="A851">
        <v>2640</v>
      </c>
      <c r="B851">
        <f t="shared" si="15"/>
        <v>44</v>
      </c>
      <c r="C851">
        <v>4.8099999999999996</v>
      </c>
      <c r="D851" t="s">
        <v>181</v>
      </c>
    </row>
    <row r="852" spans="1:4" x14ac:dyDescent="0.2">
      <c r="A852">
        <v>2660</v>
      </c>
      <c r="B852">
        <f t="shared" si="15"/>
        <v>44.333333333333336</v>
      </c>
      <c r="C852">
        <v>4.55</v>
      </c>
      <c r="D852" t="s">
        <v>181</v>
      </c>
    </row>
    <row r="853" spans="1:4" x14ac:dyDescent="0.2">
      <c r="A853">
        <v>2680</v>
      </c>
      <c r="B853">
        <f t="shared" si="15"/>
        <v>44.666666666666664</v>
      </c>
      <c r="C853">
        <v>4.96</v>
      </c>
      <c r="D853" t="s">
        <v>181</v>
      </c>
    </row>
    <row r="854" spans="1:4" x14ac:dyDescent="0.2">
      <c r="A854">
        <v>2700</v>
      </c>
      <c r="B854">
        <f t="shared" si="15"/>
        <v>45</v>
      </c>
      <c r="C854">
        <v>5.54</v>
      </c>
      <c r="D854" t="s">
        <v>181</v>
      </c>
    </row>
    <row r="855" spans="1:4" x14ac:dyDescent="0.2">
      <c r="A855">
        <v>2720</v>
      </c>
      <c r="B855">
        <f t="shared" si="15"/>
        <v>45.333333333333336</v>
      </c>
      <c r="C855">
        <v>6.33</v>
      </c>
      <c r="D855" t="s">
        <v>181</v>
      </c>
    </row>
    <row r="856" spans="1:4" x14ac:dyDescent="0.2">
      <c r="A856">
        <v>2740</v>
      </c>
      <c r="B856">
        <f t="shared" si="15"/>
        <v>45.666666666666664</v>
      </c>
      <c r="C856">
        <v>4.6399999999999997</v>
      </c>
      <c r="D856" t="s">
        <v>181</v>
      </c>
    </row>
    <row r="857" spans="1:4" x14ac:dyDescent="0.2">
      <c r="A857">
        <v>2760</v>
      </c>
      <c r="B857">
        <f t="shared" si="15"/>
        <v>46</v>
      </c>
      <c r="C857">
        <v>3.69</v>
      </c>
      <c r="D857" t="s">
        <v>181</v>
      </c>
    </row>
    <row r="858" spans="1:4" x14ac:dyDescent="0.2">
      <c r="A858">
        <v>2780</v>
      </c>
      <c r="B858">
        <f t="shared" si="15"/>
        <v>46.333333333333336</v>
      </c>
      <c r="C858">
        <v>3.39</v>
      </c>
      <c r="D858" t="s">
        <v>181</v>
      </c>
    </row>
    <row r="859" spans="1:4" x14ac:dyDescent="0.2">
      <c r="A859">
        <v>2800</v>
      </c>
      <c r="B859">
        <f t="shared" si="15"/>
        <v>46.666666666666664</v>
      </c>
      <c r="C859">
        <v>2.27</v>
      </c>
      <c r="D859" t="s">
        <v>181</v>
      </c>
    </row>
    <row r="860" spans="1:4" x14ac:dyDescent="0.2">
      <c r="A860">
        <v>2820</v>
      </c>
      <c r="B860">
        <f t="shared" si="15"/>
        <v>47</v>
      </c>
      <c r="C860">
        <v>3.08</v>
      </c>
      <c r="D860" t="s">
        <v>181</v>
      </c>
    </row>
    <row r="861" spans="1:4" x14ac:dyDescent="0.2">
      <c r="A861">
        <v>2840</v>
      </c>
      <c r="B861">
        <f t="shared" si="15"/>
        <v>47.333333333333336</v>
      </c>
      <c r="C861">
        <v>1.1499999999999999</v>
      </c>
      <c r="D86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alacranesfish</vt:lpstr>
      <vt:lpstr>Taxonomia</vt:lpstr>
      <vt:lpstr>Alpha</vt:lpstr>
      <vt:lpstr>Beta</vt:lpstr>
      <vt:lpstr>Tallas</vt:lpstr>
      <vt:lpstr>biomasas</vt:lpstr>
      <vt:lpstr>alacranesdives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Alfonso Medellin</dc:creator>
  <cp:keywords/>
  <dc:description/>
  <cp:lastModifiedBy>Microsoft Office User</cp:lastModifiedBy>
  <cp:revision/>
  <dcterms:created xsi:type="dcterms:W3CDTF">2022-08-10T07:11:28Z</dcterms:created>
  <dcterms:modified xsi:type="dcterms:W3CDTF">2023-02-24T15:59:51Z</dcterms:modified>
  <cp:category/>
  <cp:contentStatus/>
</cp:coreProperties>
</file>